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730" windowHeight="9975"/>
  </bookViews>
  <sheets>
    <sheet name="MED_2014-15 (Final Budget)" sheetId="1" r:id="rId1"/>
  </sheets>
  <definedNames>
    <definedName name="_xlnm.Print_Titles" localSheetId="0">'MED_2014-15 (Final Budget)'!$A:$D,'MED_2014-15 (Final Budget)'!$1:$2</definedName>
  </definedNames>
  <calcPr calcId="125725"/>
</workbook>
</file>

<file path=xl/calcChain.xml><?xml version="1.0" encoding="utf-8"?>
<calcChain xmlns="http://schemas.openxmlformats.org/spreadsheetml/2006/main">
  <c r="DO38" i="1"/>
  <c r="DO37"/>
  <c r="DO36"/>
  <c r="DO35"/>
  <c r="DO34"/>
  <c r="DQ21"/>
  <c r="DN21"/>
  <c r="DK21"/>
  <c r="DH21"/>
  <c r="DE21"/>
  <c r="DB21"/>
  <c r="CV21"/>
  <c r="CS21"/>
  <c r="CP21"/>
  <c r="CM21"/>
  <c r="CJ21"/>
  <c r="CD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G21"/>
  <c r="DT20"/>
  <c r="DR20"/>
  <c r="DU20" s="1"/>
  <c r="DP20"/>
  <c r="DJ20"/>
  <c r="DG20"/>
  <c r="DM20" s="1"/>
  <c r="DD20"/>
  <c r="CX20"/>
  <c r="CU20"/>
  <c r="DA20" s="1"/>
  <c r="CR20"/>
  <c r="CO20"/>
  <c r="CL20"/>
  <c r="CI20"/>
  <c r="CF20"/>
  <c r="CC20"/>
  <c r="BW20"/>
  <c r="BT20"/>
  <c r="BZ20" s="1"/>
  <c r="BQ20"/>
  <c r="BN20"/>
  <c r="BK20"/>
  <c r="BH20"/>
  <c r="BE20"/>
  <c r="BB20"/>
  <c r="AY20"/>
  <c r="AV20"/>
  <c r="AS20"/>
  <c r="AP20"/>
  <c r="AM20"/>
  <c r="AJ20"/>
  <c r="AG20"/>
  <c r="AD20"/>
  <c r="AA20"/>
  <c r="X20"/>
  <c r="U20"/>
  <c r="R20"/>
  <c r="O20"/>
  <c r="L20"/>
  <c r="I20"/>
  <c r="F20"/>
  <c r="DT19"/>
  <c r="DP19"/>
  <c r="DM19"/>
  <c r="DJ19"/>
  <c r="DG19"/>
  <c r="DD19"/>
  <c r="DA19"/>
  <c r="CX19"/>
  <c r="CU19"/>
  <c r="CR19"/>
  <c r="CO19"/>
  <c r="CL19"/>
  <c r="CI19"/>
  <c r="CF19"/>
  <c r="CB19"/>
  <c r="DR19" s="1"/>
  <c r="BZ19"/>
  <c r="BW19"/>
  <c r="BT19"/>
  <c r="BQ19"/>
  <c r="BN19"/>
  <c r="BK19"/>
  <c r="BH19"/>
  <c r="BE19"/>
  <c r="BB19"/>
  <c r="AY19"/>
  <c r="AV19"/>
  <c r="AS19"/>
  <c r="AP19"/>
  <c r="AM19"/>
  <c r="AJ19"/>
  <c r="AG19"/>
  <c r="AD19"/>
  <c r="AA19"/>
  <c r="X19"/>
  <c r="U19"/>
  <c r="R19"/>
  <c r="O19"/>
  <c r="L19"/>
  <c r="I19"/>
  <c r="F19"/>
  <c r="DT18"/>
  <c r="DR18"/>
  <c r="DP18"/>
  <c r="DD18"/>
  <c r="CL18"/>
  <c r="CI18"/>
  <c r="BZ18"/>
  <c r="BQ18"/>
  <c r="BE18"/>
  <c r="AY18"/>
  <c r="AV18"/>
  <c r="AS18"/>
  <c r="AP18"/>
  <c r="AJ18"/>
  <c r="AG18"/>
  <c r="AD18"/>
  <c r="L18"/>
  <c r="I18"/>
  <c r="F18"/>
  <c r="DT17"/>
  <c r="DR17"/>
  <c r="DU17" s="1"/>
  <c r="DP17"/>
  <c r="DM17"/>
  <c r="DJ17"/>
  <c r="DG17"/>
  <c r="DD17"/>
  <c r="DA17"/>
  <c r="CX17"/>
  <c r="CU17"/>
  <c r="CR17"/>
  <c r="CO17"/>
  <c r="CL17"/>
  <c r="CI17"/>
  <c r="CF17"/>
  <c r="CC17"/>
  <c r="BZ17"/>
  <c r="BW17"/>
  <c r="BT17"/>
  <c r="BQ17"/>
  <c r="BN17"/>
  <c r="BK17"/>
  <c r="BH17"/>
  <c r="BE17"/>
  <c r="BB17"/>
  <c r="AY17"/>
  <c r="AV17"/>
  <c r="AS17"/>
  <c r="AP17"/>
  <c r="AM17"/>
  <c r="AJ17"/>
  <c r="AG17"/>
  <c r="AD17"/>
  <c r="AA17"/>
  <c r="X17"/>
  <c r="U17"/>
  <c r="R17"/>
  <c r="O17"/>
  <c r="L17"/>
  <c r="I17"/>
  <c r="F17"/>
  <c r="DT16"/>
  <c r="DR16"/>
  <c r="DU16" s="1"/>
  <c r="DP16"/>
  <c r="DM16"/>
  <c r="DJ16"/>
  <c r="DG16"/>
  <c r="DD16"/>
  <c r="DA16"/>
  <c r="CX16"/>
  <c r="CU16"/>
  <c r="CR16"/>
  <c r="CO16"/>
  <c r="CL16"/>
  <c r="CI16"/>
  <c r="CF16"/>
  <c r="CC16"/>
  <c r="BZ16"/>
  <c r="BW16"/>
  <c r="BT16"/>
  <c r="BQ16"/>
  <c r="BN16"/>
  <c r="BK16"/>
  <c r="BH16"/>
  <c r="BE16"/>
  <c r="BB16"/>
  <c r="AY16"/>
  <c r="AV16"/>
  <c r="AS16"/>
  <c r="AP16"/>
  <c r="AM16"/>
  <c r="AJ16"/>
  <c r="AG16"/>
  <c r="AD16"/>
  <c r="AA16"/>
  <c r="X16"/>
  <c r="U16"/>
  <c r="R16"/>
  <c r="O16"/>
  <c r="L16"/>
  <c r="I16"/>
  <c r="F16"/>
  <c r="DR15"/>
  <c r="DU15" s="1"/>
  <c r="DP15"/>
  <c r="DM15"/>
  <c r="DJ15"/>
  <c r="DG15"/>
  <c r="DD15"/>
  <c r="DA15"/>
  <c r="CX15"/>
  <c r="CU15"/>
  <c r="CR15"/>
  <c r="CO15"/>
  <c r="CL15"/>
  <c r="CI15"/>
  <c r="CG15"/>
  <c r="CG21" s="1"/>
  <c r="CF15"/>
  <c r="CC15"/>
  <c r="BZ15"/>
  <c r="BW15"/>
  <c r="BT15"/>
  <c r="BQ15"/>
  <c r="BN15"/>
  <c r="BK15"/>
  <c r="BH15"/>
  <c r="BE15"/>
  <c r="BB15"/>
  <c r="AY15"/>
  <c r="AV15"/>
  <c r="AS15"/>
  <c r="AP15"/>
  <c r="AM15"/>
  <c r="AJ15"/>
  <c r="AG15"/>
  <c r="AD15"/>
  <c r="AA15"/>
  <c r="X15"/>
  <c r="U15"/>
  <c r="R15"/>
  <c r="O15"/>
  <c r="L15"/>
  <c r="J15"/>
  <c r="J21" s="1"/>
  <c r="I15"/>
  <c r="F15"/>
  <c r="DR14"/>
  <c r="DU14" s="1"/>
  <c r="DP14"/>
  <c r="DJ14"/>
  <c r="DG14"/>
  <c r="DD14"/>
  <c r="CY14"/>
  <c r="CY21" s="1"/>
  <c r="CX14"/>
  <c r="CU14"/>
  <c r="CR14"/>
  <c r="CO14"/>
  <c r="CL14"/>
  <c r="CI14"/>
  <c r="CF14"/>
  <c r="CC14"/>
  <c r="BW14"/>
  <c r="BT14"/>
  <c r="BQ14"/>
  <c r="BN14"/>
  <c r="BK14"/>
  <c r="BH14"/>
  <c r="BE14"/>
  <c r="BB14"/>
  <c r="AY14"/>
  <c r="AV14"/>
  <c r="AS14"/>
  <c r="AP14"/>
  <c r="AM14"/>
  <c r="AJ14"/>
  <c r="AG14"/>
  <c r="AD14"/>
  <c r="AA14"/>
  <c r="X14"/>
  <c r="U14"/>
  <c r="R14"/>
  <c r="O14"/>
  <c r="L14"/>
  <c r="F14"/>
  <c r="DT13"/>
  <c r="DR13"/>
  <c r="DU13" s="1"/>
  <c r="DP13"/>
  <c r="DM13"/>
  <c r="DJ13"/>
  <c r="DG13"/>
  <c r="DD13"/>
  <c r="DA13"/>
  <c r="CX13"/>
  <c r="CU13"/>
  <c r="CR13"/>
  <c r="CO13"/>
  <c r="CL13"/>
  <c r="CI13"/>
  <c r="CF13"/>
  <c r="CC13"/>
  <c r="BZ13"/>
  <c r="BW13"/>
  <c r="BT13"/>
  <c r="BQ13"/>
  <c r="BN13"/>
  <c r="BK13"/>
  <c r="BH13"/>
  <c r="BE13"/>
  <c r="BB13"/>
  <c r="AY13"/>
  <c r="AV13"/>
  <c r="AS13"/>
  <c r="AP13"/>
  <c r="AM13"/>
  <c r="AJ13"/>
  <c r="AG13"/>
  <c r="AD13"/>
  <c r="AA13"/>
  <c r="X13"/>
  <c r="U13"/>
  <c r="R13"/>
  <c r="O13"/>
  <c r="L13"/>
  <c r="I13"/>
  <c r="F13"/>
  <c r="DT12"/>
  <c r="DR12"/>
  <c r="DU12" s="1"/>
  <c r="DP12"/>
  <c r="DM12"/>
  <c r="DJ12"/>
  <c r="DG12"/>
  <c r="DD12"/>
  <c r="DA12"/>
  <c r="CX12"/>
  <c r="CU12"/>
  <c r="CR12"/>
  <c r="CO12"/>
  <c r="CL12"/>
  <c r="CI12"/>
  <c r="CF12"/>
  <c r="CC12"/>
  <c r="BZ12"/>
  <c r="BW12"/>
  <c r="BT12"/>
  <c r="BQ12"/>
  <c r="BN12"/>
  <c r="BK12"/>
  <c r="BH12"/>
  <c r="BE12"/>
  <c r="BB12"/>
  <c r="AY12"/>
  <c r="AV12"/>
  <c r="AS12"/>
  <c r="AP12"/>
  <c r="AM12"/>
  <c r="AJ12"/>
  <c r="AG12"/>
  <c r="AD12"/>
  <c r="AA12"/>
  <c r="X12"/>
  <c r="U12"/>
  <c r="R12"/>
  <c r="O12"/>
  <c r="L12"/>
  <c r="I12"/>
  <c r="F12"/>
  <c r="DT11"/>
  <c r="DR11"/>
  <c r="DU11" s="1"/>
  <c r="DG11"/>
  <c r="DA11"/>
  <c r="CX11"/>
  <c r="CO11"/>
  <c r="CI11"/>
  <c r="CF11"/>
  <c r="BQ11"/>
  <c r="BK11"/>
  <c r="BH11"/>
  <c r="BE11"/>
  <c r="AY11"/>
  <c r="AV11"/>
  <c r="AS11"/>
  <c r="AP11"/>
  <c r="AG11"/>
  <c r="O11"/>
  <c r="DT10"/>
  <c r="DR10"/>
  <c r="DU10" s="1"/>
  <c r="DP10"/>
  <c r="DG10"/>
  <c r="DA10"/>
  <c r="CX10"/>
  <c r="CO10"/>
  <c r="CI10"/>
  <c r="CF10"/>
  <c r="BQ10"/>
  <c r="BK10"/>
  <c r="BH10"/>
  <c r="BE10"/>
  <c r="AY10"/>
  <c r="AV10"/>
  <c r="AS10"/>
  <c r="AD10"/>
  <c r="O10"/>
  <c r="AP10" s="1"/>
  <c r="F10"/>
  <c r="DT9"/>
  <c r="DR9"/>
  <c r="DU9" s="1"/>
  <c r="DP9"/>
  <c r="DM9"/>
  <c r="DG9"/>
  <c r="DA9"/>
  <c r="CX9"/>
  <c r="CR9"/>
  <c r="CO9"/>
  <c r="CL9"/>
  <c r="CI9"/>
  <c r="CF9"/>
  <c r="BZ9"/>
  <c r="BW9"/>
  <c r="BT9"/>
  <c r="BN9"/>
  <c r="BE9"/>
  <c r="AY9"/>
  <c r="AV9"/>
  <c r="AS9"/>
  <c r="AP9"/>
  <c r="AJ9"/>
  <c r="AG9"/>
  <c r="AD9"/>
  <c r="U9"/>
  <c r="F9"/>
  <c r="DT8"/>
  <c r="DR8"/>
  <c r="DU8" s="1"/>
  <c r="DP8"/>
  <c r="DM8"/>
  <c r="DJ8"/>
  <c r="DG8"/>
  <c r="DD8"/>
  <c r="DA8"/>
  <c r="CX8"/>
  <c r="CU8"/>
  <c r="CR8"/>
  <c r="CO8"/>
  <c r="CL8"/>
  <c r="CI8"/>
  <c r="CF8"/>
  <c r="CC8"/>
  <c r="BZ8"/>
  <c r="BW8"/>
  <c r="BT8"/>
  <c r="BQ8"/>
  <c r="BN8"/>
  <c r="BK8"/>
  <c r="BH8"/>
  <c r="BE8"/>
  <c r="BB8"/>
  <c r="AY8"/>
  <c r="AV8"/>
  <c r="AS8"/>
  <c r="AP8"/>
  <c r="AM8"/>
  <c r="AJ8"/>
  <c r="AG8"/>
  <c r="AD8"/>
  <c r="AA8"/>
  <c r="U8"/>
  <c r="R8"/>
  <c r="O8"/>
  <c r="L8"/>
  <c r="F8"/>
  <c r="DU7"/>
  <c r="DT7"/>
  <c r="DS7"/>
  <c r="DR7"/>
  <c r="DT6"/>
  <c r="DR6"/>
  <c r="DU6" s="1"/>
  <c r="DP6"/>
  <c r="DM6"/>
  <c r="DJ6"/>
  <c r="DG6"/>
  <c r="DD6"/>
  <c r="DA6"/>
  <c r="CX6"/>
  <c r="CU6"/>
  <c r="CR6"/>
  <c r="CO6"/>
  <c r="CL6"/>
  <c r="CI6"/>
  <c r="CF6"/>
  <c r="CC6"/>
  <c r="BZ6"/>
  <c r="BW6"/>
  <c r="BT6"/>
  <c r="BQ6"/>
  <c r="BN6"/>
  <c r="BK6"/>
  <c r="BH6"/>
  <c r="BE6"/>
  <c r="BB6"/>
  <c r="AY6"/>
  <c r="AV6"/>
  <c r="AS6"/>
  <c r="AP6"/>
  <c r="AM6"/>
  <c r="AJ6"/>
  <c r="AG6"/>
  <c r="AD6"/>
  <c r="AA6"/>
  <c r="X6"/>
  <c r="U6"/>
  <c r="R6"/>
  <c r="O6"/>
  <c r="L6"/>
  <c r="I6"/>
  <c r="F6"/>
  <c r="DT5"/>
  <c r="DP5"/>
  <c r="DM5"/>
  <c r="DJ5"/>
  <c r="DG5"/>
  <c r="DD5"/>
  <c r="DA5"/>
  <c r="CX5"/>
  <c r="CU5"/>
  <c r="CR5"/>
  <c r="CO5"/>
  <c r="CL5"/>
  <c r="CI5"/>
  <c r="CF5"/>
  <c r="CB5"/>
  <c r="DR5" s="1"/>
  <c r="DU5" s="1"/>
  <c r="BZ5"/>
  <c r="BW5"/>
  <c r="BT5"/>
  <c r="BQ5"/>
  <c r="BN5"/>
  <c r="BK5"/>
  <c r="BH5"/>
  <c r="BE5"/>
  <c r="BB5"/>
  <c r="AY5"/>
  <c r="AV5"/>
  <c r="AS5"/>
  <c r="AP5"/>
  <c r="AM5"/>
  <c r="AJ5"/>
  <c r="AG5"/>
  <c r="AD5"/>
  <c r="AA5"/>
  <c r="X5"/>
  <c r="U5"/>
  <c r="R5"/>
  <c r="O5"/>
  <c r="L5"/>
  <c r="I5"/>
  <c r="F5"/>
  <c r="DT4"/>
  <c r="DR4"/>
  <c r="DU4" s="1"/>
  <c r="DP4"/>
  <c r="DM4"/>
  <c r="DJ4"/>
  <c r="DG4"/>
  <c r="DD4"/>
  <c r="DA4"/>
  <c r="CX4"/>
  <c r="CU4"/>
  <c r="CR4"/>
  <c r="CO4"/>
  <c r="CL4"/>
  <c r="CI4"/>
  <c r="CF4"/>
  <c r="CC4"/>
  <c r="BZ4"/>
  <c r="BW4"/>
  <c r="BT4"/>
  <c r="BQ4"/>
  <c r="BN4"/>
  <c r="BK4"/>
  <c r="BH4"/>
  <c r="BE4"/>
  <c r="BB4"/>
  <c r="AY4"/>
  <c r="AV4"/>
  <c r="AS4"/>
  <c r="AP4"/>
  <c r="AM4"/>
  <c r="AJ4"/>
  <c r="AG4"/>
  <c r="AD4"/>
  <c r="AA4"/>
  <c r="X4"/>
  <c r="U4"/>
  <c r="R4"/>
  <c r="O4"/>
  <c r="L4"/>
  <c r="F4"/>
  <c r="I4" s="1"/>
  <c r="AP21" l="1"/>
  <c r="BN21"/>
  <c r="CC5"/>
  <c r="DS5" s="1"/>
  <c r="DS18"/>
  <c r="X21"/>
  <c r="AV21"/>
  <c r="BT21"/>
  <c r="CR21"/>
  <c r="DP21"/>
  <c r="DS17"/>
  <c r="AM21"/>
  <c r="BK21"/>
  <c r="CI21"/>
  <c r="DG21"/>
  <c r="DS6"/>
  <c r="DS16"/>
  <c r="BH21"/>
  <c r="CF21"/>
  <c r="DS14"/>
  <c r="DJ21"/>
  <c r="DS13"/>
  <c r="F21"/>
  <c r="BB21"/>
  <c r="BZ21"/>
  <c r="CX21"/>
  <c r="DS15"/>
  <c r="BE21"/>
  <c r="DA21"/>
  <c r="DS8"/>
  <c r="DS20"/>
  <c r="AD21"/>
  <c r="AA21"/>
  <c r="AY21"/>
  <c r="BW21"/>
  <c r="CU21"/>
  <c r="DS12"/>
  <c r="DT14"/>
  <c r="U21"/>
  <c r="AS21"/>
  <c r="BQ21"/>
  <c r="CO21"/>
  <c r="DM21"/>
  <c r="DS11"/>
  <c r="DT21"/>
  <c r="DS4"/>
  <c r="I9"/>
  <c r="L9" s="1"/>
  <c r="O9" s="1"/>
  <c r="R9" s="1"/>
  <c r="R21" s="1"/>
  <c r="I10"/>
  <c r="AG10"/>
  <c r="AG21" s="1"/>
  <c r="CL10"/>
  <c r="CL21" s="1"/>
  <c r="DD10"/>
  <c r="DD21" s="1"/>
  <c r="DT15"/>
  <c r="CC19"/>
  <c r="DS19" s="1"/>
  <c r="CC21" l="1"/>
  <c r="O21"/>
  <c r="DS9"/>
  <c r="AJ10"/>
  <c r="AJ21" s="1"/>
  <c r="L10"/>
  <c r="L21" s="1"/>
  <c r="I21"/>
  <c r="DS10" l="1"/>
  <c r="DS21"/>
</calcChain>
</file>

<file path=xl/sharedStrings.xml><?xml version="1.0" encoding="utf-8"?>
<sst xmlns="http://schemas.openxmlformats.org/spreadsheetml/2006/main" count="259" uniqueCount="93">
  <si>
    <t>S. No.</t>
  </si>
  <si>
    <t xml:space="preserve">Activities </t>
  </si>
  <si>
    <t>Unit Cost        (in Lacs)</t>
  </si>
  <si>
    <t>Unit Description</t>
  </si>
  <si>
    <t>Araria</t>
  </si>
  <si>
    <t>Recommended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</si>
  <si>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</si>
  <si>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</si>
  <si>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</si>
  <si>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</si>
  <si>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</si>
  <si>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</si>
  <si>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</si>
  <si>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</si>
  <si>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</si>
  <si>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</si>
  <si>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</si>
  <si>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</si>
  <si>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</si>
  <si>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</si>
  <si>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</si>
  <si>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</si>
  <si>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</si>
  <si>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</si>
  <si>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</si>
  <si>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</si>
  <si>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</si>
  <si>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</si>
  <si>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</si>
  <si>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</si>
  <si>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 (Rural)</t>
  </si>
  <si>
    <t>Patna(Urban)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</si>
  <si>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</si>
  <si>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</si>
  <si>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</si>
  <si>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</si>
  <si>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</si>
  <si>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</si>
  <si>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</si>
  <si>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</si>
  <si>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</si>
  <si>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</si>
  <si>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</si>
  <si>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</si>
  <si>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Grand Total</t>
  </si>
  <si>
    <t>Management, MIS &amp; Media</t>
  </si>
  <si>
    <t>Phy.</t>
  </si>
  <si>
    <t>Fin.</t>
  </si>
  <si>
    <t>Community Mobilisation</t>
  </si>
  <si>
    <t>[i]</t>
  </si>
  <si>
    <t>Enrolment Campaign</t>
  </si>
  <si>
    <t>Per District</t>
  </si>
  <si>
    <t>[ii] (a)</t>
  </si>
  <si>
    <t>Tarang (Cultural, Sports/Educational Activity at CRC Level)</t>
  </si>
  <si>
    <t>Per CRC</t>
  </si>
  <si>
    <t>[ii] (b)</t>
  </si>
  <si>
    <t>Tarang (Cultural, Sports/Educational Activity at BRC Level)</t>
  </si>
  <si>
    <t>Per BRC</t>
  </si>
  <si>
    <t>[ii] (c)</t>
  </si>
  <si>
    <t>Tarang ( Cultural, Sports/Educational Activity at DLO Level)</t>
  </si>
  <si>
    <t>.50/.75/1.00</t>
  </si>
  <si>
    <t>[iii]</t>
  </si>
  <si>
    <t>Hoarding/ Poster/ Pumphlets/ Wall Writings</t>
  </si>
  <si>
    <t>[iv]</t>
  </si>
  <si>
    <t>Educational Magazine/ Newsletters</t>
  </si>
  <si>
    <t>[v]</t>
  </si>
  <si>
    <t>Special Awareness Campaign other than SFDs</t>
  </si>
  <si>
    <t>[vi]</t>
  </si>
  <si>
    <t>Advertisement/ Publicity</t>
  </si>
  <si>
    <t>[vii]</t>
  </si>
  <si>
    <t>Capacity Building of Cultural groups/ Team for Mobilisation</t>
  </si>
  <si>
    <t>Per Batch</t>
  </si>
  <si>
    <t>[viii]</t>
  </si>
  <si>
    <t>Demonstration/Street Play-cum-Demonstration</t>
  </si>
  <si>
    <t>[ix]</t>
  </si>
  <si>
    <t>Documentation</t>
  </si>
  <si>
    <t>[x]</t>
  </si>
  <si>
    <t>Strengthening of Bal-Sansad for Per School</t>
  </si>
  <si>
    <t>Per School</t>
  </si>
  <si>
    <t>[xi]</t>
  </si>
  <si>
    <t xml:space="preserve">Awareness Campaign for RTE (Shiksha Adhikar Yatra) </t>
  </si>
  <si>
    <t>Per Panchayat</t>
  </si>
  <si>
    <t>[xii]</t>
  </si>
  <si>
    <t>Awareness Programme for EBBs Block</t>
  </si>
  <si>
    <t>Per EBBs</t>
  </si>
  <si>
    <t>[xiii]</t>
  </si>
  <si>
    <t>Awareness programme for SFDs Districts</t>
  </si>
  <si>
    <t>Per SFDs</t>
  </si>
  <si>
    <t>[xiv]</t>
  </si>
  <si>
    <t>Awareness programme for Grievance redressal system</t>
  </si>
  <si>
    <t>[xv]</t>
  </si>
  <si>
    <t xml:space="preserve">Others (Contingency) </t>
  </si>
  <si>
    <t xml:space="preserve">Total 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</si>
</sst>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0"/>
    <numFmt numFmtId="166" formatCode="0.000"/>
    <numFmt numFmtId="167" formatCode="0.000000"/>
    <numFmt numFmtId="169" formatCode="0.0000;[Red]0.0000"/>
  </numFmts>
  <fonts count="6">
    <font>
      <sz val="10"/>
      <name val="Arial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Protection="1"/>
    <xf numFmtId="165" fontId="1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Protection="1"/>
    <xf numFmtId="165" fontId="3" fillId="0" borderId="1" xfId="0" applyNumberFormat="1" applyFont="1" applyFill="1" applyBorder="1" applyProtection="1"/>
    <xf numFmtId="1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vertical="center" wrapText="1"/>
    </xf>
    <xf numFmtId="165" fontId="3" fillId="7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66" fontId="0" fillId="0" borderId="0" xfId="0" applyNumberFormat="1" applyBorder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0">
    <cellStyle name="Comma 2" xfId="1"/>
    <cellStyle name="Comma 2 2" xfId="2"/>
    <cellStyle name="Comma 3" xfId="3"/>
    <cellStyle name="Comma 4" xfId="4"/>
    <cellStyle name="Normal" xfId="0" builtinId="0"/>
    <cellStyle name="Normal 10" xfId="5"/>
    <cellStyle name="Normal 2" xfId="6"/>
    <cellStyle name="Normal 2 2" xfId="7"/>
    <cellStyle name="Normal 9" xfId="8"/>
    <cellStyle name="Percent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V38"/>
  <sheetViews>
    <sheetView tabSelected="1" zoomScale="121" zoomScaleNormal="121" zoomScaleSheetLayoutView="85" workbookViewId="0">
      <pane xSplit="4" ySplit="2" topLeftCell="DQ16" activePane="bottomRight" state="frozen"/>
      <selection pane="topRight" activeCell="E1" sqref="E1"/>
      <selection pane="bottomLeft" activeCell="A4" sqref="A4"/>
      <selection pane="bottomRight" activeCell="DT21" sqref="DT21"/>
    </sheetView>
  </sheetViews>
  <sheetFormatPr defaultRowHeight="12.75"/>
  <cols>
    <col min="1" max="1" width="6.85546875" style="27" customWidth="1"/>
    <col min="2" max="2" width="33.85546875" style="27" customWidth="1"/>
    <col min="3" max="3" width="13" style="27" customWidth="1"/>
    <col min="4" max="4" width="16.85546875" style="27" customWidth="1"/>
    <col min="5" max="5" width="7.7109375" style="27" customWidth="1"/>
    <col min="6" max="6" width="9.7109375" style="38" customWidth="1"/>
    <col min="7" max="7" width="15.42578125" style="27" customWidth="1"/>
    <col min="8" max="8" width="9.42578125" style="27" customWidth="1"/>
    <col min="9" max="9" width="12.42578125" style="27" customWidth="1"/>
    <col min="10" max="10" width="12.7109375" style="27" customWidth="1"/>
    <col min="11" max="11" width="7.7109375" style="38" customWidth="1"/>
    <col min="12" max="12" width="11" style="27" customWidth="1"/>
    <col min="13" max="13" width="13.7109375" style="38" customWidth="1"/>
    <col min="14" max="14" width="8.7109375" style="27" customWidth="1"/>
    <col min="15" max="15" width="11" style="38" customWidth="1"/>
    <col min="16" max="16" width="14.85546875" style="27" customWidth="1"/>
    <col min="17" max="17" width="7.7109375" style="38" customWidth="1"/>
    <col min="18" max="18" width="9.7109375" style="27" customWidth="1"/>
    <col min="19" max="19" width="14.85546875" style="38" customWidth="1"/>
    <col min="20" max="20" width="7.7109375" style="27" customWidth="1"/>
    <col min="21" max="21" width="12.140625" style="38" customWidth="1"/>
    <col min="22" max="22" width="14.42578125" style="27" customWidth="1"/>
    <col min="23" max="23" width="7.7109375" style="38" customWidth="1"/>
    <col min="24" max="24" width="11.42578125" style="27" customWidth="1"/>
    <col min="25" max="25" width="14" style="38" customWidth="1"/>
    <col min="26" max="26" width="7.7109375" style="27" customWidth="1"/>
    <col min="27" max="27" width="11.7109375" style="38" customWidth="1"/>
    <col min="28" max="28" width="13.85546875" style="27" customWidth="1"/>
    <col min="29" max="29" width="7.7109375" style="38" customWidth="1"/>
    <col min="30" max="30" width="11.42578125" style="27" customWidth="1"/>
    <col min="31" max="31" width="14.28515625" style="27" customWidth="1"/>
    <col min="32" max="32" width="7.7109375" style="27" customWidth="1"/>
    <col min="33" max="33" width="12" style="27" customWidth="1"/>
    <col min="34" max="34" width="13.7109375" style="27" customWidth="1"/>
    <col min="35" max="35" width="7.7109375" style="27" customWidth="1"/>
    <col min="36" max="36" width="10.5703125" style="27" customWidth="1"/>
    <col min="37" max="37" width="15.7109375" style="27" customWidth="1"/>
    <col min="38" max="38" width="7.7109375" style="27" customWidth="1"/>
    <col min="39" max="39" width="11.42578125" style="27" customWidth="1"/>
    <col min="40" max="40" width="14.42578125" style="27" customWidth="1"/>
    <col min="41" max="41" width="7.7109375" style="27" customWidth="1"/>
    <col min="42" max="42" width="11.42578125" style="27" customWidth="1"/>
    <col min="43" max="43" width="14.28515625" style="27" customWidth="1"/>
    <col min="44" max="44" width="7.7109375" style="27" customWidth="1"/>
    <col min="45" max="45" width="11.140625" style="27" customWidth="1"/>
    <col min="46" max="46" width="14.42578125" style="27" customWidth="1"/>
    <col min="47" max="47" width="7.7109375" style="27" customWidth="1"/>
    <col min="48" max="48" width="11.7109375" style="27" customWidth="1"/>
    <col min="49" max="49" width="14.28515625" style="27" customWidth="1"/>
    <col min="50" max="50" width="7.7109375" style="27" customWidth="1"/>
    <col min="51" max="51" width="12.28515625" style="27" customWidth="1"/>
    <col min="52" max="52" width="13.7109375" style="27" customWidth="1"/>
    <col min="53" max="53" width="7.7109375" style="27" customWidth="1"/>
    <col min="54" max="54" width="9.7109375" style="27" customWidth="1"/>
    <col min="55" max="55" width="15.7109375" style="27" customWidth="1"/>
    <col min="56" max="56" width="7.7109375" style="27" customWidth="1"/>
    <col min="57" max="57" width="11.85546875" style="27" customWidth="1"/>
    <col min="58" max="58" width="14.140625" style="27" customWidth="1"/>
    <col min="59" max="59" width="7.7109375" style="27" customWidth="1"/>
    <col min="60" max="60" width="12.42578125" style="27" customWidth="1"/>
    <col min="61" max="61" width="14.85546875" style="27" customWidth="1"/>
    <col min="62" max="62" width="7.7109375" style="27" customWidth="1"/>
    <col min="63" max="64" width="13.42578125" style="27" customWidth="1"/>
    <col min="65" max="65" width="7.7109375" style="27" customWidth="1"/>
    <col min="66" max="66" width="10.5703125" style="27" customWidth="1"/>
    <col min="67" max="67" width="12.7109375" style="27" customWidth="1"/>
    <col min="68" max="68" width="7.7109375" style="27" customWidth="1"/>
    <col min="69" max="69" width="12.140625" style="27" customWidth="1"/>
    <col min="70" max="70" width="16" style="27" customWidth="1"/>
    <col min="71" max="71" width="7.85546875" style="27" customWidth="1"/>
    <col min="72" max="72" width="10.5703125" style="27" customWidth="1"/>
    <col min="73" max="73" width="14.42578125" style="27" customWidth="1"/>
    <col min="74" max="75" width="9.7109375" style="27" customWidth="1"/>
    <col min="76" max="76" width="13.42578125" style="27" customWidth="1"/>
    <col min="77" max="77" width="8.5703125" style="27" customWidth="1"/>
    <col min="78" max="78" width="11.42578125" style="27" customWidth="1"/>
    <col min="79" max="79" width="14.140625" style="27" customWidth="1"/>
    <col min="80" max="80" width="7.7109375" style="27" customWidth="1"/>
    <col min="81" max="81" width="11.5703125" style="27" customWidth="1"/>
    <col min="82" max="82" width="13.7109375" style="27" customWidth="1"/>
    <col min="83" max="83" width="7.85546875" style="27" customWidth="1"/>
    <col min="84" max="84" width="10.85546875" style="27" customWidth="1"/>
    <col min="85" max="85" width="13.7109375" style="27" customWidth="1"/>
    <col min="86" max="86" width="8" style="27" customWidth="1"/>
    <col min="87" max="87" width="11" style="27" customWidth="1"/>
    <col min="88" max="88" width="14.7109375" style="27" customWidth="1"/>
    <col min="89" max="89" width="8" style="27" customWidth="1"/>
    <col min="90" max="90" width="11" style="27" customWidth="1"/>
    <col min="91" max="91" width="14" style="27" customWidth="1"/>
    <col min="92" max="92" width="8.28515625" style="27" customWidth="1"/>
    <col min="93" max="93" width="10.7109375" style="27" customWidth="1"/>
    <col min="94" max="94" width="13.85546875" style="27" customWidth="1"/>
    <col min="95" max="95" width="9.140625" style="27" customWidth="1"/>
    <col min="96" max="96" width="11.42578125" style="27" customWidth="1"/>
    <col min="97" max="97" width="14.5703125" style="27" customWidth="1"/>
    <col min="98" max="98" width="8" style="27" customWidth="1"/>
    <col min="99" max="99" width="10.42578125" style="27" customWidth="1"/>
    <col min="100" max="100" width="13" style="27" customWidth="1"/>
    <col min="101" max="101" width="8.42578125" style="27" customWidth="1"/>
    <col min="102" max="102" width="11.42578125" style="27" customWidth="1"/>
    <col min="103" max="103" width="14.42578125" style="27" customWidth="1"/>
    <col min="104" max="104" width="7.5703125" style="27" customWidth="1"/>
    <col min="105" max="105" width="11.140625" style="27" customWidth="1"/>
    <col min="106" max="106" width="14.85546875" style="27" customWidth="1"/>
    <col min="107" max="107" width="8" style="27" customWidth="1"/>
    <col min="108" max="108" width="11.140625" style="27" customWidth="1"/>
    <col min="109" max="109" width="14.28515625" style="27" customWidth="1"/>
    <col min="110" max="110" width="8.28515625" style="27" customWidth="1"/>
    <col min="111" max="111" width="11.140625" style="27" customWidth="1"/>
    <col min="112" max="112" width="13.85546875" style="27" customWidth="1"/>
    <col min="113" max="113" width="8" style="27" customWidth="1"/>
    <col min="114" max="114" width="10.7109375" style="27" customWidth="1"/>
    <col min="115" max="115" width="14" style="27" customWidth="1"/>
    <col min="116" max="116" width="9.85546875" style="27" customWidth="1"/>
    <col min="117" max="117" width="11.42578125" style="27" customWidth="1"/>
    <col min="118" max="118" width="12.7109375" style="27" customWidth="1"/>
    <col min="119" max="119" width="8.42578125" style="27" customWidth="1"/>
    <col min="120" max="120" width="9.7109375" style="27" customWidth="1"/>
    <col min="121" max="121" width="12.7109375" style="27" customWidth="1"/>
    <col min="122" max="122" width="9.7109375" style="27" customWidth="1"/>
    <col min="123" max="123" width="12.42578125" style="27" customWidth="1"/>
    <col min="124" max="124" width="12.7109375" style="27" customWidth="1"/>
    <col min="125" max="125" width="12.5703125" style="27" customWidth="1"/>
    <col min="126" max="126" width="11.5703125" style="27" bestFit="1" customWidth="1"/>
    <col min="127" max="16384" width="9.140625" style="27"/>
  </cols>
  <sheetData>
    <row r="1" spans="1:126" s="5" customFormat="1" ht="25.5" customHeight="1">
      <c r="A1" s="1" t="s">
        <v>0</v>
      </c>
      <c r="B1" s="2" t="s">
        <v>1</v>
      </c>
      <c r="C1" s="44" t="s">
        <v>2</v>
      </c>
      <c r="D1" s="44" t="s">
        <v>3</v>
      </c>
      <c r="E1" s="47" t="s">
        <v>4</v>
      </c>
      <c r="F1" s="48"/>
      <c r="G1" s="3" t="s">
        <v>5</v>
      </c>
      <c r="H1" s="42" t="s">
        <v>6</v>
      </c>
      <c r="I1" s="42"/>
      <c r="J1" s="3" t="s">
        <v>5</v>
      </c>
      <c r="K1" s="49" t="s">
        <v>7</v>
      </c>
      <c r="L1" s="50"/>
      <c r="M1" s="3" t="s">
        <v>5</v>
      </c>
      <c r="N1" s="43" t="s">
        <v>8</v>
      </c>
      <c r="O1" s="43"/>
      <c r="P1" s="3" t="s">
        <v>5</v>
      </c>
      <c r="Q1" s="42" t="s">
        <v>9</v>
      </c>
      <c r="R1" s="42"/>
      <c r="S1" s="3" t="s">
        <v>5</v>
      </c>
      <c r="T1" s="42" t="s">
        <v>10</v>
      </c>
      <c r="U1" s="42"/>
      <c r="V1" s="3" t="s">
        <v>5</v>
      </c>
      <c r="W1" s="42" t="s">
        <v>11</v>
      </c>
      <c r="X1" s="42"/>
      <c r="Y1" s="3" t="s">
        <v>5</v>
      </c>
      <c r="Z1" s="43" t="s">
        <v>12</v>
      </c>
      <c r="AA1" s="43"/>
      <c r="AB1" s="3" t="s">
        <v>5</v>
      </c>
      <c r="AC1" s="43" t="s">
        <v>13</v>
      </c>
      <c r="AD1" s="43"/>
      <c r="AE1" s="3" t="s">
        <v>5</v>
      </c>
      <c r="AF1" s="42" t="s">
        <v>14</v>
      </c>
      <c r="AG1" s="42"/>
      <c r="AH1" s="3" t="s">
        <v>5</v>
      </c>
      <c r="AI1" s="42" t="s">
        <v>15</v>
      </c>
      <c r="AJ1" s="42"/>
      <c r="AK1" s="3" t="s">
        <v>5</v>
      </c>
      <c r="AL1" s="43" t="s">
        <v>16</v>
      </c>
      <c r="AM1" s="43"/>
      <c r="AN1" s="3" t="s">
        <v>5</v>
      </c>
      <c r="AO1" s="42" t="s">
        <v>17</v>
      </c>
      <c r="AP1" s="42"/>
      <c r="AQ1" s="3" t="s">
        <v>5</v>
      </c>
      <c r="AR1" s="42" t="s">
        <v>18</v>
      </c>
      <c r="AS1" s="42"/>
      <c r="AT1" s="3" t="s">
        <v>5</v>
      </c>
      <c r="AU1" s="45" t="s">
        <v>19</v>
      </c>
      <c r="AV1" s="45"/>
      <c r="AW1" s="3" t="s">
        <v>5</v>
      </c>
      <c r="AX1" s="42" t="s">
        <v>20</v>
      </c>
      <c r="AY1" s="42"/>
      <c r="AZ1" s="3" t="s">
        <v>5</v>
      </c>
      <c r="BA1" s="45" t="s">
        <v>21</v>
      </c>
      <c r="BB1" s="45"/>
      <c r="BC1" s="3" t="s">
        <v>5</v>
      </c>
      <c r="BD1" s="46" t="s">
        <v>22</v>
      </c>
      <c r="BE1" s="46"/>
      <c r="BF1" s="3" t="s">
        <v>5</v>
      </c>
      <c r="BG1" s="45" t="s">
        <v>23</v>
      </c>
      <c r="BH1" s="45"/>
      <c r="BI1" s="3" t="s">
        <v>5</v>
      </c>
      <c r="BJ1" s="42" t="s">
        <v>24</v>
      </c>
      <c r="BK1" s="42"/>
      <c r="BL1" s="3" t="s">
        <v>5</v>
      </c>
      <c r="BM1" s="42" t="s">
        <v>25</v>
      </c>
      <c r="BN1" s="42"/>
      <c r="BO1" s="3" t="s">
        <v>5</v>
      </c>
      <c r="BP1" s="42" t="s">
        <v>26</v>
      </c>
      <c r="BQ1" s="42"/>
      <c r="BR1" s="3" t="s">
        <v>5</v>
      </c>
      <c r="BS1" s="42" t="s">
        <v>27</v>
      </c>
      <c r="BT1" s="42"/>
      <c r="BU1" s="3" t="s">
        <v>5</v>
      </c>
      <c r="BV1" s="42" t="s">
        <v>28</v>
      </c>
      <c r="BW1" s="42"/>
      <c r="BX1" s="3" t="s">
        <v>5</v>
      </c>
      <c r="BY1" s="42" t="s">
        <v>29</v>
      </c>
      <c r="BZ1" s="42"/>
      <c r="CA1" s="3" t="s">
        <v>5</v>
      </c>
      <c r="CB1" s="42" t="s">
        <v>30</v>
      </c>
      <c r="CC1" s="42"/>
      <c r="CD1" s="3" t="s">
        <v>5</v>
      </c>
      <c r="CE1" s="42" t="s">
        <v>31</v>
      </c>
      <c r="CF1" s="42"/>
      <c r="CG1" s="3" t="s">
        <v>5</v>
      </c>
      <c r="CH1" s="45" t="s">
        <v>32</v>
      </c>
      <c r="CI1" s="45"/>
      <c r="CJ1" s="3" t="s">
        <v>5</v>
      </c>
      <c r="CK1" s="45" t="s">
        <v>33</v>
      </c>
      <c r="CL1" s="45"/>
      <c r="CM1" s="3" t="s">
        <v>5</v>
      </c>
      <c r="CN1" s="42" t="s">
        <v>34</v>
      </c>
      <c r="CO1" s="42"/>
      <c r="CP1" s="3" t="s">
        <v>5</v>
      </c>
      <c r="CQ1" s="45" t="s">
        <v>35</v>
      </c>
      <c r="CR1" s="45"/>
      <c r="CS1" s="3" t="s">
        <v>5</v>
      </c>
      <c r="CT1" s="42" t="s">
        <v>36</v>
      </c>
      <c r="CU1" s="42"/>
      <c r="CV1" s="3" t="s">
        <v>5</v>
      </c>
      <c r="CW1" s="45" t="s">
        <v>37</v>
      </c>
      <c r="CX1" s="45"/>
      <c r="CY1" s="3" t="s">
        <v>5</v>
      </c>
      <c r="CZ1" s="42" t="s">
        <v>38</v>
      </c>
      <c r="DA1" s="42"/>
      <c r="DB1" s="3" t="s">
        <v>5</v>
      </c>
      <c r="DC1" s="42" t="s">
        <v>39</v>
      </c>
      <c r="DD1" s="42"/>
      <c r="DE1" s="3" t="s">
        <v>5</v>
      </c>
      <c r="DF1" s="43" t="s">
        <v>40</v>
      </c>
      <c r="DG1" s="43"/>
      <c r="DH1" s="3" t="s">
        <v>5</v>
      </c>
      <c r="DI1" s="43" t="s">
        <v>41</v>
      </c>
      <c r="DJ1" s="43"/>
      <c r="DK1" s="3" t="s">
        <v>5</v>
      </c>
      <c r="DL1" s="42" t="s">
        <v>42</v>
      </c>
      <c r="DM1" s="42"/>
      <c r="DN1" s="3" t="s">
        <v>5</v>
      </c>
      <c r="DO1" s="42" t="s">
        <v>43</v>
      </c>
      <c r="DP1" s="42"/>
      <c r="DQ1" s="3" t="s">
        <v>5</v>
      </c>
      <c r="DR1" s="44" t="s">
        <v>44</v>
      </c>
      <c r="DS1" s="44"/>
      <c r="DT1" s="4" t="s">
        <v>5</v>
      </c>
    </row>
    <row r="2" spans="1:126" s="5" customFormat="1">
      <c r="A2" s="39" t="s">
        <v>45</v>
      </c>
      <c r="B2" s="39"/>
      <c r="C2" s="44"/>
      <c r="D2" s="44"/>
      <c r="E2" s="2" t="s">
        <v>46</v>
      </c>
      <c r="F2" s="6" t="s">
        <v>47</v>
      </c>
      <c r="G2" s="3" t="s">
        <v>47</v>
      </c>
      <c r="H2" s="2" t="s">
        <v>46</v>
      </c>
      <c r="I2" s="6" t="s">
        <v>47</v>
      </c>
      <c r="J2" s="3" t="s">
        <v>47</v>
      </c>
      <c r="K2" s="2" t="s">
        <v>46</v>
      </c>
      <c r="L2" s="6" t="s">
        <v>47</v>
      </c>
      <c r="M2" s="3" t="s">
        <v>47</v>
      </c>
      <c r="N2" s="2" t="s">
        <v>46</v>
      </c>
      <c r="O2" s="6" t="s">
        <v>47</v>
      </c>
      <c r="P2" s="3" t="s">
        <v>47</v>
      </c>
      <c r="Q2" s="2" t="s">
        <v>46</v>
      </c>
      <c r="R2" s="6" t="s">
        <v>47</v>
      </c>
      <c r="S2" s="3" t="s">
        <v>47</v>
      </c>
      <c r="T2" s="2" t="s">
        <v>46</v>
      </c>
      <c r="U2" s="6" t="s">
        <v>47</v>
      </c>
      <c r="V2" s="3" t="s">
        <v>47</v>
      </c>
      <c r="W2" s="2" t="s">
        <v>46</v>
      </c>
      <c r="X2" s="6" t="s">
        <v>47</v>
      </c>
      <c r="Y2" s="3" t="s">
        <v>47</v>
      </c>
      <c r="Z2" s="2" t="s">
        <v>46</v>
      </c>
      <c r="AA2" s="6" t="s">
        <v>47</v>
      </c>
      <c r="AB2" s="3" t="s">
        <v>47</v>
      </c>
      <c r="AC2" s="2" t="s">
        <v>46</v>
      </c>
      <c r="AD2" s="6" t="s">
        <v>47</v>
      </c>
      <c r="AE2" s="3" t="s">
        <v>47</v>
      </c>
      <c r="AF2" s="2" t="s">
        <v>46</v>
      </c>
      <c r="AG2" s="6" t="s">
        <v>47</v>
      </c>
      <c r="AH2" s="3" t="s">
        <v>47</v>
      </c>
      <c r="AI2" s="2" t="s">
        <v>46</v>
      </c>
      <c r="AJ2" s="6" t="s">
        <v>47</v>
      </c>
      <c r="AK2" s="3" t="s">
        <v>47</v>
      </c>
      <c r="AL2" s="2" t="s">
        <v>46</v>
      </c>
      <c r="AM2" s="6" t="s">
        <v>47</v>
      </c>
      <c r="AN2" s="3" t="s">
        <v>47</v>
      </c>
      <c r="AO2" s="2" t="s">
        <v>46</v>
      </c>
      <c r="AP2" s="6" t="s">
        <v>47</v>
      </c>
      <c r="AQ2" s="3" t="s">
        <v>47</v>
      </c>
      <c r="AR2" s="2" t="s">
        <v>46</v>
      </c>
      <c r="AS2" s="6" t="s">
        <v>47</v>
      </c>
      <c r="AT2" s="3" t="s">
        <v>47</v>
      </c>
      <c r="AU2" s="2" t="s">
        <v>46</v>
      </c>
      <c r="AV2" s="6" t="s">
        <v>47</v>
      </c>
      <c r="AW2" s="3" t="s">
        <v>47</v>
      </c>
      <c r="AX2" s="2" t="s">
        <v>46</v>
      </c>
      <c r="AY2" s="6" t="s">
        <v>47</v>
      </c>
      <c r="AZ2" s="3" t="s">
        <v>47</v>
      </c>
      <c r="BA2" s="2" t="s">
        <v>46</v>
      </c>
      <c r="BB2" s="6" t="s">
        <v>47</v>
      </c>
      <c r="BC2" s="3" t="s">
        <v>47</v>
      </c>
      <c r="BD2" s="2" t="s">
        <v>46</v>
      </c>
      <c r="BE2" s="6" t="s">
        <v>47</v>
      </c>
      <c r="BF2" s="3" t="s">
        <v>47</v>
      </c>
      <c r="BG2" s="2" t="s">
        <v>46</v>
      </c>
      <c r="BH2" s="6" t="s">
        <v>47</v>
      </c>
      <c r="BI2" s="3" t="s">
        <v>47</v>
      </c>
      <c r="BJ2" s="2" t="s">
        <v>46</v>
      </c>
      <c r="BK2" s="6" t="s">
        <v>47</v>
      </c>
      <c r="BL2" s="3" t="s">
        <v>47</v>
      </c>
      <c r="BM2" s="2" t="s">
        <v>46</v>
      </c>
      <c r="BN2" s="6" t="s">
        <v>47</v>
      </c>
      <c r="BO2" s="3" t="s">
        <v>47</v>
      </c>
      <c r="BP2" s="2" t="s">
        <v>46</v>
      </c>
      <c r="BQ2" s="6" t="s">
        <v>47</v>
      </c>
      <c r="BR2" s="3" t="s">
        <v>47</v>
      </c>
      <c r="BS2" s="2" t="s">
        <v>46</v>
      </c>
      <c r="BT2" s="6" t="s">
        <v>47</v>
      </c>
      <c r="BU2" s="3" t="s">
        <v>47</v>
      </c>
      <c r="BV2" s="2" t="s">
        <v>46</v>
      </c>
      <c r="BW2" s="6" t="s">
        <v>47</v>
      </c>
      <c r="BX2" s="3" t="s">
        <v>47</v>
      </c>
      <c r="BY2" s="2" t="s">
        <v>46</v>
      </c>
      <c r="BZ2" s="6" t="s">
        <v>47</v>
      </c>
      <c r="CA2" s="3" t="s">
        <v>47</v>
      </c>
      <c r="CB2" s="2" t="s">
        <v>46</v>
      </c>
      <c r="CC2" s="6" t="s">
        <v>47</v>
      </c>
      <c r="CD2" s="3" t="s">
        <v>47</v>
      </c>
      <c r="CE2" s="2" t="s">
        <v>46</v>
      </c>
      <c r="CF2" s="6" t="s">
        <v>47</v>
      </c>
      <c r="CG2" s="3" t="s">
        <v>47</v>
      </c>
      <c r="CH2" s="2" t="s">
        <v>46</v>
      </c>
      <c r="CI2" s="6" t="s">
        <v>47</v>
      </c>
      <c r="CJ2" s="3" t="s">
        <v>47</v>
      </c>
      <c r="CK2" s="2" t="s">
        <v>46</v>
      </c>
      <c r="CL2" s="6" t="s">
        <v>47</v>
      </c>
      <c r="CM2" s="3" t="s">
        <v>47</v>
      </c>
      <c r="CN2" s="2" t="s">
        <v>46</v>
      </c>
      <c r="CO2" s="6" t="s">
        <v>47</v>
      </c>
      <c r="CP2" s="3" t="s">
        <v>47</v>
      </c>
      <c r="CQ2" s="2" t="s">
        <v>46</v>
      </c>
      <c r="CR2" s="6" t="s">
        <v>47</v>
      </c>
      <c r="CS2" s="3" t="s">
        <v>47</v>
      </c>
      <c r="CT2" s="2" t="s">
        <v>46</v>
      </c>
      <c r="CU2" s="6" t="s">
        <v>47</v>
      </c>
      <c r="CV2" s="3" t="s">
        <v>47</v>
      </c>
      <c r="CW2" s="2" t="s">
        <v>46</v>
      </c>
      <c r="CX2" s="6" t="s">
        <v>47</v>
      </c>
      <c r="CY2" s="3" t="s">
        <v>47</v>
      </c>
      <c r="CZ2" s="2" t="s">
        <v>46</v>
      </c>
      <c r="DA2" s="6" t="s">
        <v>47</v>
      </c>
      <c r="DB2" s="3" t="s">
        <v>47</v>
      </c>
      <c r="DC2" s="2" t="s">
        <v>46</v>
      </c>
      <c r="DD2" s="6" t="s">
        <v>47</v>
      </c>
      <c r="DE2" s="3" t="s">
        <v>47</v>
      </c>
      <c r="DF2" s="2" t="s">
        <v>46</v>
      </c>
      <c r="DG2" s="6" t="s">
        <v>47</v>
      </c>
      <c r="DH2" s="3" t="s">
        <v>47</v>
      </c>
      <c r="DI2" s="2" t="s">
        <v>46</v>
      </c>
      <c r="DJ2" s="6" t="s">
        <v>47</v>
      </c>
      <c r="DK2" s="3" t="s">
        <v>47</v>
      </c>
      <c r="DL2" s="2" t="s">
        <v>46</v>
      </c>
      <c r="DM2" s="6" t="s">
        <v>47</v>
      </c>
      <c r="DN2" s="3" t="s">
        <v>47</v>
      </c>
      <c r="DO2" s="2" t="s">
        <v>46</v>
      </c>
      <c r="DP2" s="6" t="s">
        <v>47</v>
      </c>
      <c r="DQ2" s="3" t="s">
        <v>47</v>
      </c>
      <c r="DR2" s="2" t="s">
        <v>46</v>
      </c>
      <c r="DS2" s="2" t="s">
        <v>47</v>
      </c>
      <c r="DT2" s="3" t="s">
        <v>47</v>
      </c>
    </row>
    <row r="3" spans="1:126" s="14" customFormat="1">
      <c r="A3" s="40" t="s">
        <v>48</v>
      </c>
      <c r="B3" s="41"/>
      <c r="C3" s="7"/>
      <c r="D3" s="7"/>
      <c r="E3" s="7"/>
      <c r="F3" s="7"/>
      <c r="G3" s="8"/>
      <c r="H3" s="9"/>
      <c r="I3" s="10"/>
      <c r="J3" s="8"/>
      <c r="K3" s="7"/>
      <c r="L3" s="11"/>
      <c r="M3" s="8"/>
      <c r="N3" s="7"/>
      <c r="O3" s="9"/>
      <c r="P3" s="8"/>
      <c r="Q3" s="7"/>
      <c r="R3" s="7"/>
      <c r="S3" s="8"/>
      <c r="T3" s="7"/>
      <c r="U3" s="8"/>
      <c r="V3" s="8"/>
      <c r="W3" s="7"/>
      <c r="X3" s="7"/>
      <c r="Y3" s="8"/>
      <c r="Z3" s="7"/>
      <c r="AA3" s="7"/>
      <c r="AB3" s="8"/>
      <c r="AC3" s="7"/>
      <c r="AD3" s="7"/>
      <c r="AE3" s="8"/>
      <c r="AF3" s="7"/>
      <c r="AG3" s="7"/>
      <c r="AH3" s="8"/>
      <c r="AI3" s="7"/>
      <c r="AJ3" s="7"/>
      <c r="AK3" s="8"/>
      <c r="AL3" s="7"/>
      <c r="AM3" s="7"/>
      <c r="AN3" s="8"/>
      <c r="AO3" s="7"/>
      <c r="AP3" s="7"/>
      <c r="AQ3" s="8"/>
      <c r="AR3" s="7"/>
      <c r="AS3" s="7"/>
      <c r="AT3" s="8"/>
      <c r="AU3" s="7"/>
      <c r="AV3" s="12"/>
      <c r="AW3" s="8"/>
      <c r="AX3" s="7"/>
      <c r="AY3" s="7"/>
      <c r="AZ3" s="8"/>
      <c r="BA3" s="7"/>
      <c r="BB3" s="12"/>
      <c r="BC3" s="8"/>
      <c r="BD3" s="7"/>
      <c r="BE3" s="12"/>
      <c r="BF3" s="8"/>
      <c r="BG3" s="7"/>
      <c r="BH3" s="12"/>
      <c r="BI3" s="8"/>
      <c r="BJ3" s="7"/>
      <c r="BK3" s="12"/>
      <c r="BL3" s="8"/>
      <c r="BM3" s="7"/>
      <c r="BN3" s="7"/>
      <c r="BO3" s="8"/>
      <c r="BP3" s="7"/>
      <c r="BQ3" s="12"/>
      <c r="BR3" s="8"/>
      <c r="BS3" s="7"/>
      <c r="BT3" s="7"/>
      <c r="BU3" s="8"/>
      <c r="BV3" s="7"/>
      <c r="BW3" s="7"/>
      <c r="BX3" s="8"/>
      <c r="BY3" s="7"/>
      <c r="BZ3" s="7"/>
      <c r="CA3" s="8"/>
      <c r="CB3" s="7"/>
      <c r="CC3" s="12"/>
      <c r="CD3" s="8"/>
      <c r="CE3" s="7"/>
      <c r="CF3" s="8"/>
      <c r="CG3" s="8"/>
      <c r="CH3" s="7"/>
      <c r="CI3" s="7"/>
      <c r="CJ3" s="8"/>
      <c r="CK3" s="7"/>
      <c r="CL3" s="7"/>
      <c r="CM3" s="8"/>
      <c r="CN3" s="7"/>
      <c r="CO3" s="8"/>
      <c r="CP3" s="8"/>
      <c r="CQ3" s="7"/>
      <c r="CR3" s="7"/>
      <c r="CS3" s="8"/>
      <c r="CT3" s="7"/>
      <c r="CU3" s="7"/>
      <c r="CV3" s="8"/>
      <c r="CW3" s="7"/>
      <c r="CX3" s="12"/>
      <c r="CY3" s="8"/>
      <c r="CZ3" s="7"/>
      <c r="DA3" s="12"/>
      <c r="DB3" s="8"/>
      <c r="DC3" s="7"/>
      <c r="DD3" s="7"/>
      <c r="DE3" s="8"/>
      <c r="DF3" s="7"/>
      <c r="DG3" s="8"/>
      <c r="DH3" s="8"/>
      <c r="DI3" s="7"/>
      <c r="DJ3" s="8"/>
      <c r="DK3" s="8"/>
      <c r="DL3" s="7"/>
      <c r="DM3" s="8"/>
      <c r="DN3" s="8"/>
      <c r="DO3" s="7"/>
      <c r="DP3" s="8"/>
      <c r="DQ3" s="8"/>
      <c r="DR3" s="13"/>
      <c r="DS3" s="8"/>
      <c r="DT3" s="8"/>
    </row>
    <row r="4" spans="1:126" s="14" customFormat="1">
      <c r="A4" s="15" t="s">
        <v>49</v>
      </c>
      <c r="B4" s="16" t="s">
        <v>50</v>
      </c>
      <c r="C4" s="17">
        <v>0.5</v>
      </c>
      <c r="D4" s="15" t="s">
        <v>51</v>
      </c>
      <c r="E4" s="16">
        <v>1</v>
      </c>
      <c r="F4" s="18">
        <f>E4*C4</f>
        <v>0.5</v>
      </c>
      <c r="G4" s="9">
        <v>0.25</v>
      </c>
      <c r="H4" s="19">
        <v>1</v>
      </c>
      <c r="I4" s="18">
        <f>H4*F4</f>
        <v>0.5</v>
      </c>
      <c r="J4" s="9">
        <v>0.25</v>
      </c>
      <c r="K4" s="16">
        <v>1</v>
      </c>
      <c r="L4" s="18">
        <f>K4*C4</f>
        <v>0.5</v>
      </c>
      <c r="M4" s="9">
        <v>0.25</v>
      </c>
      <c r="N4" s="16">
        <v>1</v>
      </c>
      <c r="O4" s="18">
        <f>N4*C4</f>
        <v>0.5</v>
      </c>
      <c r="P4" s="9">
        <v>0.25</v>
      </c>
      <c r="Q4" s="16">
        <v>1</v>
      </c>
      <c r="R4" s="18">
        <f>Q4*C4</f>
        <v>0.5</v>
      </c>
      <c r="S4" s="9">
        <v>0.25</v>
      </c>
      <c r="T4" s="16">
        <v>1</v>
      </c>
      <c r="U4" s="18">
        <f>T4*C4</f>
        <v>0.5</v>
      </c>
      <c r="V4" s="9">
        <v>0.25</v>
      </c>
      <c r="W4" s="16">
        <v>1</v>
      </c>
      <c r="X4" s="18">
        <f>W4*C4</f>
        <v>0.5</v>
      </c>
      <c r="Y4" s="9">
        <v>0.25</v>
      </c>
      <c r="Z4" s="16">
        <v>1</v>
      </c>
      <c r="AA4" s="18">
        <f>Z4*C4</f>
        <v>0.5</v>
      </c>
      <c r="AB4" s="9">
        <v>0.25</v>
      </c>
      <c r="AC4" s="16">
        <v>1</v>
      </c>
      <c r="AD4" s="18">
        <f>AC4*C4</f>
        <v>0.5</v>
      </c>
      <c r="AE4" s="9">
        <v>0.25</v>
      </c>
      <c r="AF4" s="16">
        <v>1</v>
      </c>
      <c r="AG4" s="18">
        <f t="shared" ref="AG4:AG20" si="0">AF4*C4</f>
        <v>0.5</v>
      </c>
      <c r="AH4" s="9">
        <v>0.25</v>
      </c>
      <c r="AI4" s="16">
        <v>1</v>
      </c>
      <c r="AJ4" s="18">
        <f>AI4*C4</f>
        <v>0.5</v>
      </c>
      <c r="AK4" s="9">
        <v>0.25</v>
      </c>
      <c r="AL4" s="16">
        <v>1</v>
      </c>
      <c r="AM4" s="18">
        <f>AL4*C4</f>
        <v>0.5</v>
      </c>
      <c r="AN4" s="9">
        <v>0.25</v>
      </c>
      <c r="AO4" s="16">
        <v>1</v>
      </c>
      <c r="AP4" s="18">
        <f t="shared" ref="AP4:AP20" si="1">AO4*C4</f>
        <v>0.5</v>
      </c>
      <c r="AQ4" s="9">
        <v>0.25</v>
      </c>
      <c r="AR4" s="16">
        <v>1</v>
      </c>
      <c r="AS4" s="18">
        <f t="shared" ref="AS4:AS20" si="2">AR4*C4</f>
        <v>0.5</v>
      </c>
      <c r="AT4" s="9">
        <v>0.25</v>
      </c>
      <c r="AU4" s="16">
        <v>1</v>
      </c>
      <c r="AV4" s="18">
        <f t="shared" ref="AV4:AV20" si="3">AU4*C4</f>
        <v>0.5</v>
      </c>
      <c r="AW4" s="9">
        <v>0.25</v>
      </c>
      <c r="AX4" s="16">
        <v>1</v>
      </c>
      <c r="AY4" s="18">
        <f t="shared" ref="AY4:AY20" si="4">AX4*C4</f>
        <v>0.5</v>
      </c>
      <c r="AZ4" s="9">
        <v>0.25</v>
      </c>
      <c r="BA4" s="16">
        <v>1</v>
      </c>
      <c r="BB4" s="18">
        <f>BA4*C4</f>
        <v>0.5</v>
      </c>
      <c r="BC4" s="9">
        <v>0.25</v>
      </c>
      <c r="BD4" s="16">
        <v>1</v>
      </c>
      <c r="BE4" s="18">
        <f t="shared" ref="BE4:BE20" si="5">BD4*C4</f>
        <v>0.5</v>
      </c>
      <c r="BF4" s="9">
        <v>0.25</v>
      </c>
      <c r="BG4" s="16">
        <v>1</v>
      </c>
      <c r="BH4" s="18">
        <f>BG4*C4</f>
        <v>0.5</v>
      </c>
      <c r="BI4" s="9">
        <v>0.25</v>
      </c>
      <c r="BJ4" s="16">
        <v>1</v>
      </c>
      <c r="BK4" s="18">
        <f>BJ4*C4</f>
        <v>0.5</v>
      </c>
      <c r="BL4" s="9">
        <v>0.25</v>
      </c>
      <c r="BM4" s="16">
        <v>1</v>
      </c>
      <c r="BN4" s="18">
        <f>BM4*C4</f>
        <v>0.5</v>
      </c>
      <c r="BO4" s="9">
        <v>0.25</v>
      </c>
      <c r="BP4" s="16">
        <v>1</v>
      </c>
      <c r="BQ4" s="18">
        <f>BP4*C4</f>
        <v>0.5</v>
      </c>
      <c r="BR4" s="9">
        <v>0.25</v>
      </c>
      <c r="BS4" s="16">
        <v>1</v>
      </c>
      <c r="BT4" s="18">
        <f>BS4*C4</f>
        <v>0.5</v>
      </c>
      <c r="BU4" s="9">
        <v>0.25</v>
      </c>
      <c r="BV4" s="16">
        <v>1</v>
      </c>
      <c r="BW4" s="18">
        <f>BV4*C4</f>
        <v>0.5</v>
      </c>
      <c r="BX4" s="9">
        <v>0.25</v>
      </c>
      <c r="BY4" s="16">
        <v>1</v>
      </c>
      <c r="BZ4" s="18">
        <f>BY4*C4</f>
        <v>0.5</v>
      </c>
      <c r="CA4" s="9">
        <v>0.25</v>
      </c>
      <c r="CB4" s="16">
        <v>1</v>
      </c>
      <c r="CC4" s="18">
        <f>CB4*C4</f>
        <v>0.5</v>
      </c>
      <c r="CD4" s="9">
        <v>0.25</v>
      </c>
      <c r="CE4" s="16">
        <v>1</v>
      </c>
      <c r="CF4" s="18">
        <f t="shared" ref="CF4:CF14" si="6">CE4*C4</f>
        <v>0.5</v>
      </c>
      <c r="CG4" s="9">
        <v>0.25</v>
      </c>
      <c r="CH4" s="16">
        <v>1</v>
      </c>
      <c r="CI4" s="18">
        <f t="shared" ref="CI4:CI20" si="7">CH4*C4</f>
        <v>0.5</v>
      </c>
      <c r="CJ4" s="9">
        <v>0.25</v>
      </c>
      <c r="CK4" s="16">
        <v>1</v>
      </c>
      <c r="CL4" s="18">
        <f>CK4*C4</f>
        <v>0.5</v>
      </c>
      <c r="CM4" s="9">
        <v>0.25</v>
      </c>
      <c r="CN4" s="16">
        <v>1</v>
      </c>
      <c r="CO4" s="18">
        <f t="shared" ref="CO4:CO14" si="8">CN4*C4</f>
        <v>0.5</v>
      </c>
      <c r="CP4" s="9">
        <v>0.25</v>
      </c>
      <c r="CQ4" s="16">
        <v>1</v>
      </c>
      <c r="CR4" s="18">
        <f>CQ4*C4</f>
        <v>0.5</v>
      </c>
      <c r="CS4" s="9">
        <v>0.25</v>
      </c>
      <c r="CT4" s="16">
        <v>1</v>
      </c>
      <c r="CU4" s="18">
        <f>CT4*C4</f>
        <v>0.5</v>
      </c>
      <c r="CV4" s="9">
        <v>0.25</v>
      </c>
      <c r="CW4" s="16">
        <v>1</v>
      </c>
      <c r="CX4" s="18">
        <f t="shared" ref="CX4:CX14" si="9">CW4*C4</f>
        <v>0.5</v>
      </c>
      <c r="CY4" s="9">
        <v>0.25</v>
      </c>
      <c r="CZ4" s="16">
        <v>1</v>
      </c>
      <c r="DA4" s="18">
        <f>CZ4*C4</f>
        <v>0.5</v>
      </c>
      <c r="DB4" s="9">
        <v>0.25</v>
      </c>
      <c r="DC4" s="16">
        <v>1</v>
      </c>
      <c r="DD4" s="18">
        <f>DC4*C4</f>
        <v>0.5</v>
      </c>
      <c r="DE4" s="9">
        <v>0.25</v>
      </c>
      <c r="DF4" s="16">
        <v>1</v>
      </c>
      <c r="DG4" s="18">
        <f t="shared" ref="DG4:DG14" si="10">DF4*C4</f>
        <v>0.5</v>
      </c>
      <c r="DH4" s="9">
        <v>0.25</v>
      </c>
      <c r="DI4" s="16">
        <v>1</v>
      </c>
      <c r="DJ4" s="18">
        <f>DI4*C4</f>
        <v>0.5</v>
      </c>
      <c r="DK4" s="9">
        <v>0.25</v>
      </c>
      <c r="DL4" s="16">
        <v>1</v>
      </c>
      <c r="DM4" s="18">
        <f>DL4*C4</f>
        <v>0.5</v>
      </c>
      <c r="DN4" s="9">
        <v>0.25</v>
      </c>
      <c r="DO4" s="16">
        <v>1</v>
      </c>
      <c r="DP4" s="18">
        <f>DO4*C4</f>
        <v>0.5</v>
      </c>
      <c r="DQ4" s="9">
        <v>0.25</v>
      </c>
      <c r="DR4" s="13">
        <f t="shared" ref="DR4:DT19" si="11">E4+H4+K4+N4+Q4+T4+W4+Z4+AC4+AF4+AI4+AL4+AO4+AR4+AU4+BA4+BD4+AX4+BG4+BJ4+BM4+BP4+BS4+BV4+BY4+CB4+CE4+CH4+CK4+CN4+CQ4+CT4+CW4+CZ4+DC4+DF4+DI4+DL4+DO4</f>
        <v>39</v>
      </c>
      <c r="DS4" s="20">
        <f t="shared" si="11"/>
        <v>19.5</v>
      </c>
      <c r="DT4" s="20">
        <f t="shared" si="11"/>
        <v>9.75</v>
      </c>
      <c r="DU4" s="21">
        <f>+DR4*C4</f>
        <v>19.5</v>
      </c>
      <c r="DV4" s="21"/>
    </row>
    <row r="5" spans="1:126" ht="25.5">
      <c r="A5" s="22" t="s">
        <v>52</v>
      </c>
      <c r="B5" s="16" t="s">
        <v>53</v>
      </c>
      <c r="C5" s="23">
        <v>0.06</v>
      </c>
      <c r="D5" s="15" t="s">
        <v>54</v>
      </c>
      <c r="E5" s="16">
        <v>140</v>
      </c>
      <c r="F5" s="24">
        <f>E5*C5</f>
        <v>8.4</v>
      </c>
      <c r="G5" s="9">
        <v>7</v>
      </c>
      <c r="H5" s="19">
        <v>41</v>
      </c>
      <c r="I5" s="10">
        <f>H5*C5</f>
        <v>2.46</v>
      </c>
      <c r="J5" s="9">
        <v>2.0500000000000003</v>
      </c>
      <c r="K5" s="16">
        <v>178</v>
      </c>
      <c r="L5" s="18">
        <f>K5*C5</f>
        <v>10.68</v>
      </c>
      <c r="M5" s="9">
        <v>8.9</v>
      </c>
      <c r="N5" s="16">
        <v>161</v>
      </c>
      <c r="O5" s="18">
        <f>N5*C5</f>
        <v>9.66</v>
      </c>
      <c r="P5" s="9">
        <v>8.0500000000000007</v>
      </c>
      <c r="Q5" s="25">
        <v>135</v>
      </c>
      <c r="R5" s="24">
        <f>C5*Q5</f>
        <v>8.1</v>
      </c>
      <c r="S5" s="9">
        <v>6.75</v>
      </c>
      <c r="T5" s="16">
        <v>152</v>
      </c>
      <c r="U5" s="18">
        <f>T5*C5</f>
        <v>9.1199999999999992</v>
      </c>
      <c r="V5" s="9">
        <v>7.6000000000000005</v>
      </c>
      <c r="W5" s="16">
        <v>159</v>
      </c>
      <c r="X5" s="18">
        <f>W5*C5</f>
        <v>9.5399999999999991</v>
      </c>
      <c r="Y5" s="9">
        <v>7.95</v>
      </c>
      <c r="Z5" s="16">
        <v>95</v>
      </c>
      <c r="AA5" s="16">
        <f>Z5*C5</f>
        <v>5.7</v>
      </c>
      <c r="AB5" s="9">
        <v>4.75</v>
      </c>
      <c r="AC5" s="16">
        <v>191</v>
      </c>
      <c r="AD5" s="18">
        <f>AC5*C5</f>
        <v>11.459999999999999</v>
      </c>
      <c r="AE5" s="9">
        <v>9.5500000000000007</v>
      </c>
      <c r="AF5" s="25">
        <v>253</v>
      </c>
      <c r="AG5" s="18">
        <f>AF5*C5</f>
        <v>15.18</v>
      </c>
      <c r="AH5" s="9">
        <v>12.65</v>
      </c>
      <c r="AI5" s="16">
        <v>252</v>
      </c>
      <c r="AJ5" s="26">
        <f>AI5*C5</f>
        <v>15.12</v>
      </c>
      <c r="AK5" s="9">
        <v>12.600000000000001</v>
      </c>
      <c r="AL5" s="16">
        <v>137</v>
      </c>
      <c r="AM5" s="18">
        <f>AL5*C5</f>
        <v>8.2199999999999989</v>
      </c>
      <c r="AN5" s="9">
        <v>6.8500000000000005</v>
      </c>
      <c r="AO5" s="16">
        <v>143</v>
      </c>
      <c r="AP5" s="18">
        <f>AO5*C5</f>
        <v>8.58</v>
      </c>
      <c r="AQ5" s="9">
        <v>7.15</v>
      </c>
      <c r="AR5" s="16">
        <v>70</v>
      </c>
      <c r="AS5" s="18">
        <f>AR5*C5</f>
        <v>4.2</v>
      </c>
      <c r="AT5" s="9">
        <v>3.5</v>
      </c>
      <c r="AU5" s="16">
        <v>100</v>
      </c>
      <c r="AV5" s="18">
        <f>AU5*C5</f>
        <v>6</v>
      </c>
      <c r="AW5" s="9">
        <v>5</v>
      </c>
      <c r="AX5" s="16">
        <v>161</v>
      </c>
      <c r="AY5" s="18">
        <f>AX5*C5</f>
        <v>9.66</v>
      </c>
      <c r="AZ5" s="9">
        <v>8.0500000000000007</v>
      </c>
      <c r="BA5" s="16">
        <v>88</v>
      </c>
      <c r="BB5" s="18">
        <f>BA5*C5</f>
        <v>5.2799999999999994</v>
      </c>
      <c r="BC5" s="9">
        <v>4.4000000000000004</v>
      </c>
      <c r="BD5" s="16">
        <v>124</v>
      </c>
      <c r="BE5" s="18">
        <f>BD5*C5</f>
        <v>7.4399999999999995</v>
      </c>
      <c r="BF5" s="9">
        <v>6.2</v>
      </c>
      <c r="BG5" s="16">
        <v>61</v>
      </c>
      <c r="BH5" s="18">
        <f>BG5*C5</f>
        <v>3.6599999999999997</v>
      </c>
      <c r="BI5" s="9">
        <v>3.0500000000000003</v>
      </c>
      <c r="BJ5" s="16">
        <v>123</v>
      </c>
      <c r="BK5" s="18">
        <f>BJ5*C5</f>
        <v>7.38</v>
      </c>
      <c r="BL5" s="9">
        <v>6.15</v>
      </c>
      <c r="BM5" s="16">
        <v>241</v>
      </c>
      <c r="BN5" s="18">
        <f>BM5*C5</f>
        <v>14.459999999999999</v>
      </c>
      <c r="BO5" s="9">
        <v>12.05</v>
      </c>
      <c r="BP5" s="16">
        <v>90</v>
      </c>
      <c r="BQ5" s="18">
        <f>C5*BP5</f>
        <v>5.3999999999999995</v>
      </c>
      <c r="BR5" s="9">
        <v>4.5</v>
      </c>
      <c r="BS5" s="16">
        <v>253</v>
      </c>
      <c r="BT5" s="18">
        <f>BS5*C5</f>
        <v>15.18</v>
      </c>
      <c r="BU5" s="9">
        <v>12.65</v>
      </c>
      <c r="BV5" s="16">
        <v>187</v>
      </c>
      <c r="BW5" s="18">
        <f>BV5*C5</f>
        <v>11.219999999999999</v>
      </c>
      <c r="BX5" s="9">
        <v>9.35</v>
      </c>
      <c r="BY5" s="16">
        <v>132</v>
      </c>
      <c r="BZ5" s="18">
        <f>BY5*C5</f>
        <v>7.92</v>
      </c>
      <c r="CA5" s="9">
        <v>6.6000000000000005</v>
      </c>
      <c r="CB5" s="25">
        <f>223</f>
        <v>223</v>
      </c>
      <c r="CC5" s="18">
        <f>C5*CB5</f>
        <v>13.379999999999999</v>
      </c>
      <c r="CD5" s="9">
        <v>11.15</v>
      </c>
      <c r="CE5" s="16">
        <v>42</v>
      </c>
      <c r="CF5" s="18">
        <f>CE5*C5</f>
        <v>2.52</v>
      </c>
      <c r="CG5" s="9">
        <v>2.1</v>
      </c>
      <c r="CH5" s="16">
        <v>182</v>
      </c>
      <c r="CI5" s="18">
        <f>CH5*C5</f>
        <v>10.92</v>
      </c>
      <c r="CJ5" s="9">
        <v>9.1</v>
      </c>
      <c r="CK5" s="16">
        <v>200</v>
      </c>
      <c r="CL5" s="18">
        <f>CK5*C5</f>
        <v>12</v>
      </c>
      <c r="CM5" s="9">
        <v>10</v>
      </c>
      <c r="CN5" s="16">
        <v>110</v>
      </c>
      <c r="CO5" s="18">
        <f>CN5*C5</f>
        <v>6.6</v>
      </c>
      <c r="CP5" s="9">
        <v>5.5</v>
      </c>
      <c r="CQ5" s="16">
        <v>197</v>
      </c>
      <c r="CR5" s="18">
        <f>CQ5*C5</f>
        <v>11.82</v>
      </c>
      <c r="CS5" s="9">
        <v>9.8500000000000014</v>
      </c>
      <c r="CT5" s="16">
        <v>205</v>
      </c>
      <c r="CU5" s="18">
        <f>CT5*C5</f>
        <v>12.299999999999999</v>
      </c>
      <c r="CV5" s="9">
        <v>10.25</v>
      </c>
      <c r="CW5" s="16">
        <v>42</v>
      </c>
      <c r="CX5" s="18">
        <f>CW5*C5</f>
        <v>2.52</v>
      </c>
      <c r="CY5" s="9">
        <v>2.1</v>
      </c>
      <c r="CZ5" s="16">
        <v>34</v>
      </c>
      <c r="DA5" s="18">
        <f>CZ5*C5</f>
        <v>2.04</v>
      </c>
      <c r="DB5" s="9">
        <v>1.7000000000000002</v>
      </c>
      <c r="DC5" s="16">
        <v>169</v>
      </c>
      <c r="DD5" s="18">
        <f>DC5*C5</f>
        <v>10.139999999999999</v>
      </c>
      <c r="DE5" s="9">
        <v>8.4500000000000011</v>
      </c>
      <c r="DF5" s="16">
        <v>171</v>
      </c>
      <c r="DG5" s="18">
        <f>DF5*C5</f>
        <v>10.26</v>
      </c>
      <c r="DH5" s="9">
        <v>8.5500000000000007</v>
      </c>
      <c r="DI5" s="16">
        <v>138</v>
      </c>
      <c r="DJ5" s="18">
        <f>DI5*C5</f>
        <v>8.2799999999999994</v>
      </c>
      <c r="DK5" s="9">
        <v>6.9</v>
      </c>
      <c r="DL5" s="25">
        <v>182</v>
      </c>
      <c r="DM5" s="18">
        <f>DL5*C5</f>
        <v>10.92</v>
      </c>
      <c r="DN5" s="9">
        <v>9.1</v>
      </c>
      <c r="DO5" s="16">
        <v>193</v>
      </c>
      <c r="DP5" s="18">
        <f>DO5*C5</f>
        <v>11.58</v>
      </c>
      <c r="DQ5" s="9">
        <v>9.65</v>
      </c>
      <c r="DR5" s="13">
        <f t="shared" si="11"/>
        <v>5755</v>
      </c>
      <c r="DS5" s="20">
        <f t="shared" si="11"/>
        <v>345.29999999999995</v>
      </c>
      <c r="DT5" s="20">
        <f t="shared" si="11"/>
        <v>287.75</v>
      </c>
      <c r="DU5" s="21">
        <f>+DR5*C5</f>
        <v>345.3</v>
      </c>
      <c r="DV5" s="21"/>
    </row>
    <row r="6" spans="1:126" ht="25.5">
      <c r="A6" s="22" t="s">
        <v>55</v>
      </c>
      <c r="B6" s="16" t="s">
        <v>56</v>
      </c>
      <c r="C6" s="23">
        <v>0.2</v>
      </c>
      <c r="D6" s="15" t="s">
        <v>57</v>
      </c>
      <c r="E6" s="16">
        <v>9</v>
      </c>
      <c r="F6" s="24">
        <f>E6*C6</f>
        <v>1.8</v>
      </c>
      <c r="G6" s="9">
        <v>1.3499999999999999</v>
      </c>
      <c r="H6" s="19">
        <v>5</v>
      </c>
      <c r="I6" s="10">
        <f>H6*C6</f>
        <v>1</v>
      </c>
      <c r="J6" s="9">
        <v>0.75</v>
      </c>
      <c r="K6" s="16">
        <v>11</v>
      </c>
      <c r="L6" s="18">
        <f>K6*C6</f>
        <v>2.2000000000000002</v>
      </c>
      <c r="M6" s="9">
        <v>1.65</v>
      </c>
      <c r="N6" s="16">
        <v>11</v>
      </c>
      <c r="O6" s="18">
        <f>N6*C6</f>
        <v>2.2000000000000002</v>
      </c>
      <c r="P6" s="9">
        <v>1.65</v>
      </c>
      <c r="Q6" s="16">
        <v>18</v>
      </c>
      <c r="R6" s="24">
        <f>C6*Q6</f>
        <v>3.6</v>
      </c>
      <c r="S6" s="9">
        <v>2.6999999999999997</v>
      </c>
      <c r="T6" s="16">
        <v>17</v>
      </c>
      <c r="U6" s="18">
        <f>T6*C6</f>
        <v>3.4000000000000004</v>
      </c>
      <c r="V6" s="9">
        <v>2.5499999999999998</v>
      </c>
      <c r="W6" s="16">
        <v>14</v>
      </c>
      <c r="X6" s="18">
        <f>W6*C6</f>
        <v>2.8000000000000003</v>
      </c>
      <c r="Y6" s="9">
        <v>2.1</v>
      </c>
      <c r="Z6" s="16">
        <v>11</v>
      </c>
      <c r="AA6" s="16">
        <f>Z6*C6</f>
        <v>2.2000000000000002</v>
      </c>
      <c r="AB6" s="9">
        <v>1.65</v>
      </c>
      <c r="AC6" s="16">
        <v>19</v>
      </c>
      <c r="AD6" s="18">
        <f>AC6*C6</f>
        <v>3.8000000000000003</v>
      </c>
      <c r="AE6" s="9">
        <v>2.85</v>
      </c>
      <c r="AF6" s="16">
        <v>27</v>
      </c>
      <c r="AG6" s="18">
        <f>AF6*C6</f>
        <v>5.4</v>
      </c>
      <c r="AH6" s="9">
        <v>4.05</v>
      </c>
      <c r="AI6" s="16">
        <v>24</v>
      </c>
      <c r="AJ6" s="28">
        <f>AI6*C6</f>
        <v>4.8000000000000007</v>
      </c>
      <c r="AK6" s="9">
        <v>3.5999999999999996</v>
      </c>
      <c r="AL6" s="16">
        <v>14</v>
      </c>
      <c r="AM6" s="18">
        <f>AL6*C6</f>
        <v>2.8000000000000003</v>
      </c>
      <c r="AN6" s="9">
        <v>2.1</v>
      </c>
      <c r="AO6" s="16">
        <v>10</v>
      </c>
      <c r="AP6" s="18">
        <f>AO6*C6</f>
        <v>2</v>
      </c>
      <c r="AQ6" s="9">
        <v>1.5</v>
      </c>
      <c r="AR6" s="16">
        <v>7</v>
      </c>
      <c r="AS6" s="18">
        <f>AR6*C6</f>
        <v>1.4000000000000001</v>
      </c>
      <c r="AT6" s="9">
        <v>1.05</v>
      </c>
      <c r="AU6" s="16">
        <v>11</v>
      </c>
      <c r="AV6" s="18">
        <f>AU6*C6</f>
        <v>2.2000000000000002</v>
      </c>
      <c r="AW6" s="9">
        <v>1.65</v>
      </c>
      <c r="AX6" s="16">
        <v>16</v>
      </c>
      <c r="AY6" s="18">
        <f>AX6*C6</f>
        <v>3.2</v>
      </c>
      <c r="AZ6" s="9">
        <v>2.4</v>
      </c>
      <c r="BA6" s="16">
        <v>7</v>
      </c>
      <c r="BB6" s="18">
        <f>BA6*C6</f>
        <v>1.4000000000000001</v>
      </c>
      <c r="BC6" s="9">
        <v>1.05</v>
      </c>
      <c r="BD6" s="16">
        <v>7</v>
      </c>
      <c r="BE6" s="18">
        <f>BD6*C6</f>
        <v>1.4000000000000001</v>
      </c>
      <c r="BF6" s="9">
        <v>1.05</v>
      </c>
      <c r="BG6" s="16">
        <v>7</v>
      </c>
      <c r="BH6" s="18">
        <f>BG6*C6</f>
        <v>1.4000000000000001</v>
      </c>
      <c r="BI6" s="9">
        <v>1.05</v>
      </c>
      <c r="BJ6" s="16">
        <v>13</v>
      </c>
      <c r="BK6" s="18">
        <f>BJ6*C6</f>
        <v>2.6</v>
      </c>
      <c r="BL6" s="9">
        <v>1.95</v>
      </c>
      <c r="BM6" s="16">
        <v>21</v>
      </c>
      <c r="BN6" s="18">
        <f>BM6*C6</f>
        <v>4.2</v>
      </c>
      <c r="BO6" s="9">
        <v>3.15</v>
      </c>
      <c r="BP6" s="16">
        <v>9</v>
      </c>
      <c r="BQ6" s="18">
        <f>C6*BP6</f>
        <v>1.8</v>
      </c>
      <c r="BR6" s="9">
        <v>1.3499999999999999</v>
      </c>
      <c r="BS6" s="16">
        <v>16</v>
      </c>
      <c r="BT6" s="18">
        <f>BS6*C6</f>
        <v>3.2</v>
      </c>
      <c r="BU6" s="9">
        <v>2.4</v>
      </c>
      <c r="BV6" s="16">
        <v>20</v>
      </c>
      <c r="BW6" s="18">
        <f>BV6*C6</f>
        <v>4</v>
      </c>
      <c r="BX6" s="9">
        <v>3</v>
      </c>
      <c r="BY6" s="16">
        <v>14</v>
      </c>
      <c r="BZ6" s="18">
        <f>BY6*C6</f>
        <v>2.8000000000000003</v>
      </c>
      <c r="CA6" s="9">
        <v>2.1</v>
      </c>
      <c r="CB6" s="16">
        <v>23</v>
      </c>
      <c r="CC6" s="18">
        <f>C6*CB6</f>
        <v>4.6000000000000005</v>
      </c>
      <c r="CD6" s="9">
        <v>3.4499999999999997</v>
      </c>
      <c r="CE6" s="29">
        <v>1</v>
      </c>
      <c r="CF6" s="18">
        <f>CE6*C6</f>
        <v>0.2</v>
      </c>
      <c r="CG6" s="9">
        <v>0.15</v>
      </c>
      <c r="CH6" s="16">
        <v>14</v>
      </c>
      <c r="CI6" s="18">
        <f>CH6*C6</f>
        <v>2.8000000000000003</v>
      </c>
      <c r="CJ6" s="9">
        <v>2.1</v>
      </c>
      <c r="CK6" s="16">
        <v>19</v>
      </c>
      <c r="CL6" s="18">
        <f>CK6*C6</f>
        <v>3.8000000000000003</v>
      </c>
      <c r="CM6" s="9">
        <v>2.85</v>
      </c>
      <c r="CN6" s="16">
        <v>10</v>
      </c>
      <c r="CO6" s="18">
        <f>CN6*C6</f>
        <v>2</v>
      </c>
      <c r="CP6" s="9">
        <v>1.5</v>
      </c>
      <c r="CQ6" s="16">
        <v>20</v>
      </c>
      <c r="CR6" s="18">
        <f>CQ6*C6</f>
        <v>4</v>
      </c>
      <c r="CS6" s="9">
        <v>3</v>
      </c>
      <c r="CT6" s="16">
        <v>20</v>
      </c>
      <c r="CU6" s="18">
        <f>CT6*C6</f>
        <v>4</v>
      </c>
      <c r="CV6" s="9">
        <v>3</v>
      </c>
      <c r="CW6" s="16">
        <v>6</v>
      </c>
      <c r="CX6" s="18">
        <f>CW6*C6</f>
        <v>1.2000000000000002</v>
      </c>
      <c r="CY6" s="9">
        <v>0.89999999999999991</v>
      </c>
      <c r="CZ6" s="16">
        <v>5</v>
      </c>
      <c r="DA6" s="18">
        <f>CZ6*C6</f>
        <v>1</v>
      </c>
      <c r="DB6" s="9">
        <v>0.75</v>
      </c>
      <c r="DC6" s="16">
        <v>17</v>
      </c>
      <c r="DD6" s="18">
        <f>DC6*C6</f>
        <v>3.4000000000000004</v>
      </c>
      <c r="DE6" s="9">
        <v>2.5499999999999998</v>
      </c>
      <c r="DF6" s="16">
        <v>19</v>
      </c>
      <c r="DG6" s="18">
        <f>DF6*C6</f>
        <v>3.8000000000000003</v>
      </c>
      <c r="DH6" s="9">
        <v>2.85</v>
      </c>
      <c r="DI6" s="16">
        <v>11</v>
      </c>
      <c r="DJ6" s="18">
        <f>DI6*C6</f>
        <v>2.2000000000000002</v>
      </c>
      <c r="DK6" s="9">
        <v>1.65</v>
      </c>
      <c r="DL6" s="16">
        <v>16</v>
      </c>
      <c r="DM6" s="18">
        <f>DL6*C6</f>
        <v>3.2</v>
      </c>
      <c r="DN6" s="9">
        <v>2.4</v>
      </c>
      <c r="DO6" s="16">
        <v>18</v>
      </c>
      <c r="DP6" s="18">
        <f>DO6*C6</f>
        <v>3.6</v>
      </c>
      <c r="DQ6" s="9">
        <v>2.6999999999999997</v>
      </c>
      <c r="DR6" s="13">
        <f t="shared" si="11"/>
        <v>537</v>
      </c>
      <c r="DS6" s="20">
        <f t="shared" si="11"/>
        <v>107.4</v>
      </c>
      <c r="DT6" s="20">
        <f>G6+J6+M6+P6+S6+V6+Y6+AB6+AE6+AH6+AK6+AN6+AQ6+AT6+AW6+BC6+BF6+AZ6+BI6+BL6+BO6+BR6+BU6+BX6+CA6+CD6+CG6+CJ6+CM6+CP6+CS6+CV6+CY6+DB6+DE6+DH6+DK6+DN6+DQ6</f>
        <v>80.550000000000011</v>
      </c>
      <c r="DU6" s="21">
        <f>+DR6*C6</f>
        <v>107.4</v>
      </c>
      <c r="DV6" s="21"/>
    </row>
    <row r="7" spans="1:126" ht="25.5">
      <c r="A7" s="22" t="s">
        <v>58</v>
      </c>
      <c r="B7" s="16" t="s">
        <v>59</v>
      </c>
      <c r="C7" s="23" t="s">
        <v>60</v>
      </c>
      <c r="D7" s="15" t="s">
        <v>51</v>
      </c>
      <c r="E7" s="29">
        <v>1</v>
      </c>
      <c r="F7" s="24">
        <v>0.5</v>
      </c>
      <c r="G7" s="9">
        <v>0.5</v>
      </c>
      <c r="H7" s="30">
        <v>1</v>
      </c>
      <c r="I7" s="10">
        <v>0.5</v>
      </c>
      <c r="J7" s="9">
        <v>0.5</v>
      </c>
      <c r="K7" s="16">
        <v>1</v>
      </c>
      <c r="L7" s="18">
        <v>0.75</v>
      </c>
      <c r="M7" s="9">
        <v>0.75</v>
      </c>
      <c r="N7" s="16">
        <v>1</v>
      </c>
      <c r="O7" s="18">
        <v>0.75</v>
      </c>
      <c r="P7" s="9">
        <v>0.75</v>
      </c>
      <c r="Q7" s="16">
        <v>1</v>
      </c>
      <c r="R7" s="24">
        <v>0.75</v>
      </c>
      <c r="S7" s="9">
        <v>0.75</v>
      </c>
      <c r="T7" s="16">
        <v>1</v>
      </c>
      <c r="U7" s="18">
        <v>0.75</v>
      </c>
      <c r="V7" s="9">
        <v>0.75</v>
      </c>
      <c r="W7" s="16">
        <v>1</v>
      </c>
      <c r="X7" s="18">
        <v>0.75</v>
      </c>
      <c r="Y7" s="9">
        <v>0.75</v>
      </c>
      <c r="Z7" s="16">
        <v>1</v>
      </c>
      <c r="AA7" s="16">
        <v>0.75</v>
      </c>
      <c r="AB7" s="9">
        <v>0.75</v>
      </c>
      <c r="AC7" s="16">
        <v>1</v>
      </c>
      <c r="AD7" s="18">
        <v>0.75</v>
      </c>
      <c r="AE7" s="9">
        <v>0.75</v>
      </c>
      <c r="AF7" s="16">
        <v>1</v>
      </c>
      <c r="AG7" s="18">
        <v>1</v>
      </c>
      <c r="AH7" s="9">
        <v>1</v>
      </c>
      <c r="AI7" s="16">
        <v>1</v>
      </c>
      <c r="AJ7" s="28">
        <v>1</v>
      </c>
      <c r="AK7" s="9">
        <v>1</v>
      </c>
      <c r="AL7" s="16">
        <v>1</v>
      </c>
      <c r="AM7" s="18">
        <v>0.75</v>
      </c>
      <c r="AN7" s="9">
        <v>0.75</v>
      </c>
      <c r="AO7" s="16">
        <v>1</v>
      </c>
      <c r="AP7" s="18">
        <v>0.5</v>
      </c>
      <c r="AQ7" s="9">
        <v>0.5</v>
      </c>
      <c r="AR7" s="16">
        <v>1</v>
      </c>
      <c r="AS7" s="18">
        <v>0.5</v>
      </c>
      <c r="AT7" s="9">
        <v>0.5</v>
      </c>
      <c r="AU7" s="16">
        <v>1</v>
      </c>
      <c r="AV7" s="18">
        <v>0.75</v>
      </c>
      <c r="AW7" s="9">
        <v>0.75</v>
      </c>
      <c r="AX7" s="16">
        <v>1</v>
      </c>
      <c r="AY7" s="18">
        <v>0.75</v>
      </c>
      <c r="AZ7" s="9">
        <v>0.75</v>
      </c>
      <c r="BA7" s="16">
        <v>1</v>
      </c>
      <c r="BB7" s="18">
        <v>0.5</v>
      </c>
      <c r="BC7" s="9">
        <v>0.5</v>
      </c>
      <c r="BD7" s="16">
        <v>1</v>
      </c>
      <c r="BE7" s="18">
        <v>0.5</v>
      </c>
      <c r="BF7" s="9">
        <v>0.5</v>
      </c>
      <c r="BG7" s="16">
        <v>1</v>
      </c>
      <c r="BH7" s="18">
        <v>0.5</v>
      </c>
      <c r="BI7" s="9">
        <v>0.5</v>
      </c>
      <c r="BJ7" s="16">
        <v>1</v>
      </c>
      <c r="BK7" s="18">
        <v>0.75</v>
      </c>
      <c r="BL7" s="9">
        <v>0.75</v>
      </c>
      <c r="BM7" s="16">
        <v>1</v>
      </c>
      <c r="BN7" s="18">
        <v>1</v>
      </c>
      <c r="BO7" s="9">
        <v>1</v>
      </c>
      <c r="BP7" s="16">
        <v>1</v>
      </c>
      <c r="BQ7" s="18">
        <v>0.5</v>
      </c>
      <c r="BR7" s="9">
        <v>0.5</v>
      </c>
      <c r="BS7" s="16">
        <v>1</v>
      </c>
      <c r="BT7" s="18">
        <v>0.75</v>
      </c>
      <c r="BU7" s="9">
        <v>0.75</v>
      </c>
      <c r="BV7" s="16">
        <v>1</v>
      </c>
      <c r="BW7" s="18">
        <v>0.75</v>
      </c>
      <c r="BX7" s="9">
        <v>0.75</v>
      </c>
      <c r="BY7" s="16">
        <v>1</v>
      </c>
      <c r="BZ7" s="18">
        <v>0.75</v>
      </c>
      <c r="CA7" s="9">
        <v>0.75</v>
      </c>
      <c r="CB7" s="16">
        <v>1</v>
      </c>
      <c r="CC7" s="18">
        <v>1</v>
      </c>
      <c r="CD7" s="9">
        <v>1</v>
      </c>
      <c r="CE7" s="29"/>
      <c r="CF7" s="18"/>
      <c r="CG7" s="9">
        <v>0</v>
      </c>
      <c r="CH7" s="16">
        <v>1</v>
      </c>
      <c r="CI7" s="18">
        <v>0.75</v>
      </c>
      <c r="CJ7" s="9">
        <v>0.75</v>
      </c>
      <c r="CK7" s="16">
        <v>1</v>
      </c>
      <c r="CL7" s="18">
        <v>0.75</v>
      </c>
      <c r="CM7" s="9">
        <v>0.75</v>
      </c>
      <c r="CN7" s="16">
        <v>1</v>
      </c>
      <c r="CO7" s="18">
        <v>0.5</v>
      </c>
      <c r="CP7" s="9">
        <v>0.5</v>
      </c>
      <c r="CQ7" s="16">
        <v>1</v>
      </c>
      <c r="CR7" s="18">
        <v>0.75</v>
      </c>
      <c r="CS7" s="9">
        <v>0.75</v>
      </c>
      <c r="CT7" s="16">
        <v>1</v>
      </c>
      <c r="CU7" s="18">
        <v>0.75</v>
      </c>
      <c r="CV7" s="9">
        <v>0.75</v>
      </c>
      <c r="CW7" s="16">
        <v>1</v>
      </c>
      <c r="CX7" s="18">
        <v>0.5</v>
      </c>
      <c r="CY7" s="9">
        <v>0.5</v>
      </c>
      <c r="CZ7" s="16">
        <v>1</v>
      </c>
      <c r="DA7" s="18">
        <v>0.5</v>
      </c>
      <c r="DB7" s="9">
        <v>0.5</v>
      </c>
      <c r="DC7" s="16">
        <v>1</v>
      </c>
      <c r="DD7" s="18">
        <v>0.75</v>
      </c>
      <c r="DE7" s="9">
        <v>0.75</v>
      </c>
      <c r="DF7" s="16">
        <v>1</v>
      </c>
      <c r="DG7" s="18">
        <v>0.75</v>
      </c>
      <c r="DH7" s="9">
        <v>0.75</v>
      </c>
      <c r="DI7" s="16">
        <v>1</v>
      </c>
      <c r="DJ7" s="18">
        <v>0.75</v>
      </c>
      <c r="DK7" s="9">
        <v>0.75</v>
      </c>
      <c r="DL7" s="16">
        <v>1</v>
      </c>
      <c r="DM7" s="18">
        <v>0.75</v>
      </c>
      <c r="DN7" s="9">
        <v>0.75</v>
      </c>
      <c r="DO7" s="16">
        <v>1</v>
      </c>
      <c r="DP7" s="18">
        <v>0.75</v>
      </c>
      <c r="DQ7" s="9">
        <v>0.75</v>
      </c>
      <c r="DR7" s="13">
        <f t="shared" si="11"/>
        <v>38</v>
      </c>
      <c r="DS7" s="20">
        <f t="shared" si="11"/>
        <v>26.75</v>
      </c>
      <c r="DT7" s="20">
        <f t="shared" si="11"/>
        <v>26.75</v>
      </c>
      <c r="DU7" s="31">
        <f>0.5*11+0.75*23+4*1</f>
        <v>26.75</v>
      </c>
      <c r="DV7" s="21"/>
    </row>
    <row r="8" spans="1:126" s="14" customFormat="1" ht="25.5">
      <c r="A8" s="15" t="s">
        <v>61</v>
      </c>
      <c r="B8" s="16" t="s">
        <v>62</v>
      </c>
      <c r="C8" s="17">
        <v>0.5</v>
      </c>
      <c r="D8" s="15" t="s">
        <v>51</v>
      </c>
      <c r="E8" s="16">
        <v>1</v>
      </c>
      <c r="F8" s="18">
        <f>E8*C8</f>
        <v>0.5</v>
      </c>
      <c r="G8" s="9">
        <v>0.5</v>
      </c>
      <c r="H8" s="19">
        <v>1</v>
      </c>
      <c r="I8" s="10">
        <v>0.5</v>
      </c>
      <c r="J8" s="9">
        <v>0.5</v>
      </c>
      <c r="K8" s="16">
        <v>1</v>
      </c>
      <c r="L8" s="18">
        <f>K8*C8</f>
        <v>0.5</v>
      </c>
      <c r="M8" s="9">
        <v>0.5</v>
      </c>
      <c r="N8" s="16">
        <v>1</v>
      </c>
      <c r="O8" s="18">
        <f>N8*C8</f>
        <v>0.5</v>
      </c>
      <c r="P8" s="9">
        <v>0.5</v>
      </c>
      <c r="Q8" s="16">
        <v>1</v>
      </c>
      <c r="R8" s="18">
        <f>Q8*C8</f>
        <v>0.5</v>
      </c>
      <c r="S8" s="9">
        <v>0.5</v>
      </c>
      <c r="T8" s="16">
        <v>1</v>
      </c>
      <c r="U8" s="18">
        <f>T8*C8</f>
        <v>0.5</v>
      </c>
      <c r="V8" s="9">
        <v>0.5</v>
      </c>
      <c r="W8" s="16">
        <v>1</v>
      </c>
      <c r="X8" s="18">
        <v>0.5</v>
      </c>
      <c r="Y8" s="9">
        <v>0.5</v>
      </c>
      <c r="Z8" s="16">
        <v>1</v>
      </c>
      <c r="AA8" s="18">
        <f>Z8*C8</f>
        <v>0.5</v>
      </c>
      <c r="AB8" s="9">
        <v>0.5</v>
      </c>
      <c r="AC8" s="16">
        <v>1</v>
      </c>
      <c r="AD8" s="18">
        <f>AC8*C8</f>
        <v>0.5</v>
      </c>
      <c r="AE8" s="9">
        <v>0.5</v>
      </c>
      <c r="AF8" s="16">
        <v>1</v>
      </c>
      <c r="AG8" s="18">
        <f t="shared" si="0"/>
        <v>0.5</v>
      </c>
      <c r="AH8" s="9">
        <v>0.5</v>
      </c>
      <c r="AI8" s="16">
        <v>1</v>
      </c>
      <c r="AJ8" s="18">
        <f>AI8*C8</f>
        <v>0.5</v>
      </c>
      <c r="AK8" s="9">
        <v>0.5</v>
      </c>
      <c r="AL8" s="16">
        <v>1</v>
      </c>
      <c r="AM8" s="18">
        <f>AL8*C8</f>
        <v>0.5</v>
      </c>
      <c r="AN8" s="9">
        <v>0.5</v>
      </c>
      <c r="AO8" s="16">
        <v>1</v>
      </c>
      <c r="AP8" s="18">
        <f t="shared" si="1"/>
        <v>0.5</v>
      </c>
      <c r="AQ8" s="9">
        <v>0.5</v>
      </c>
      <c r="AR8" s="16">
        <v>1</v>
      </c>
      <c r="AS8" s="18">
        <f t="shared" si="2"/>
        <v>0.5</v>
      </c>
      <c r="AT8" s="9">
        <v>0.5</v>
      </c>
      <c r="AU8" s="16">
        <v>1</v>
      </c>
      <c r="AV8" s="18">
        <f t="shared" si="3"/>
        <v>0.5</v>
      </c>
      <c r="AW8" s="9">
        <v>0.5</v>
      </c>
      <c r="AX8" s="16">
        <v>1</v>
      </c>
      <c r="AY8" s="18">
        <f t="shared" si="4"/>
        <v>0.5</v>
      </c>
      <c r="AZ8" s="9">
        <v>0.5</v>
      </c>
      <c r="BA8" s="16">
        <v>1</v>
      </c>
      <c r="BB8" s="18">
        <f>BA8*C8</f>
        <v>0.5</v>
      </c>
      <c r="BC8" s="9">
        <v>0.5</v>
      </c>
      <c r="BD8" s="16">
        <v>1</v>
      </c>
      <c r="BE8" s="18">
        <f t="shared" si="5"/>
        <v>0.5</v>
      </c>
      <c r="BF8" s="9">
        <v>0.5</v>
      </c>
      <c r="BG8" s="16">
        <v>1</v>
      </c>
      <c r="BH8" s="18">
        <f>BG8*C8</f>
        <v>0.5</v>
      </c>
      <c r="BI8" s="9">
        <v>0.5</v>
      </c>
      <c r="BJ8" s="16">
        <v>1</v>
      </c>
      <c r="BK8" s="18">
        <f>BJ8*C8</f>
        <v>0.5</v>
      </c>
      <c r="BL8" s="9">
        <v>0.5</v>
      </c>
      <c r="BM8" s="16">
        <v>1</v>
      </c>
      <c r="BN8" s="18">
        <f>BM8*C8</f>
        <v>0.5</v>
      </c>
      <c r="BO8" s="9">
        <v>0.5</v>
      </c>
      <c r="BP8" s="16">
        <v>1</v>
      </c>
      <c r="BQ8" s="18">
        <f>BP8*C8</f>
        <v>0.5</v>
      </c>
      <c r="BR8" s="9">
        <v>0.5</v>
      </c>
      <c r="BS8" s="16">
        <v>1</v>
      </c>
      <c r="BT8" s="18">
        <f>BS8*C8</f>
        <v>0.5</v>
      </c>
      <c r="BU8" s="9">
        <v>0.5</v>
      </c>
      <c r="BV8" s="16">
        <v>1</v>
      </c>
      <c r="BW8" s="18">
        <f>BV8*C8</f>
        <v>0.5</v>
      </c>
      <c r="BX8" s="9">
        <v>0.5</v>
      </c>
      <c r="BY8" s="16">
        <v>1</v>
      </c>
      <c r="BZ8" s="18">
        <f>BY8*C8</f>
        <v>0.5</v>
      </c>
      <c r="CA8" s="9">
        <v>0.5</v>
      </c>
      <c r="CB8" s="16">
        <v>1</v>
      </c>
      <c r="CC8" s="18">
        <f>CB8*C8</f>
        <v>0.5</v>
      </c>
      <c r="CD8" s="9">
        <v>0.5</v>
      </c>
      <c r="CE8" s="16">
        <v>1</v>
      </c>
      <c r="CF8" s="18">
        <f t="shared" si="6"/>
        <v>0.5</v>
      </c>
      <c r="CG8" s="9">
        <v>0.5</v>
      </c>
      <c r="CH8" s="16">
        <v>1</v>
      </c>
      <c r="CI8" s="18">
        <f t="shared" si="7"/>
        <v>0.5</v>
      </c>
      <c r="CJ8" s="9">
        <v>0.5</v>
      </c>
      <c r="CK8" s="16">
        <v>1</v>
      </c>
      <c r="CL8" s="18">
        <f>CK8*C8</f>
        <v>0.5</v>
      </c>
      <c r="CM8" s="9">
        <v>0.5</v>
      </c>
      <c r="CN8" s="16">
        <v>1</v>
      </c>
      <c r="CO8" s="18">
        <f t="shared" si="8"/>
        <v>0.5</v>
      </c>
      <c r="CP8" s="9">
        <v>0.5</v>
      </c>
      <c r="CQ8" s="16">
        <v>1</v>
      </c>
      <c r="CR8" s="18">
        <f>CQ8*C8</f>
        <v>0.5</v>
      </c>
      <c r="CS8" s="9">
        <v>0.5</v>
      </c>
      <c r="CT8" s="16">
        <v>1</v>
      </c>
      <c r="CU8" s="18">
        <f>CT8*C8</f>
        <v>0.5</v>
      </c>
      <c r="CV8" s="9">
        <v>0.5</v>
      </c>
      <c r="CW8" s="16">
        <v>1</v>
      </c>
      <c r="CX8" s="18">
        <f t="shared" si="9"/>
        <v>0.5</v>
      </c>
      <c r="CY8" s="9">
        <v>0.5</v>
      </c>
      <c r="CZ8" s="16">
        <v>1</v>
      </c>
      <c r="DA8" s="18">
        <f>CZ8*C8</f>
        <v>0.5</v>
      </c>
      <c r="DB8" s="9">
        <v>0.5</v>
      </c>
      <c r="DC8" s="16">
        <v>1</v>
      </c>
      <c r="DD8" s="18">
        <f>DC8*C8</f>
        <v>0.5</v>
      </c>
      <c r="DE8" s="9">
        <v>0.5</v>
      </c>
      <c r="DF8" s="16">
        <v>1</v>
      </c>
      <c r="DG8" s="18">
        <f t="shared" si="10"/>
        <v>0.5</v>
      </c>
      <c r="DH8" s="9">
        <v>0.5</v>
      </c>
      <c r="DI8" s="16">
        <v>1</v>
      </c>
      <c r="DJ8" s="18">
        <f>DI8*C8</f>
        <v>0.5</v>
      </c>
      <c r="DK8" s="9">
        <v>0.5</v>
      </c>
      <c r="DL8" s="16">
        <v>1</v>
      </c>
      <c r="DM8" s="18">
        <f>DL8*C8</f>
        <v>0.5</v>
      </c>
      <c r="DN8" s="9">
        <v>0.5</v>
      </c>
      <c r="DO8" s="16">
        <v>1</v>
      </c>
      <c r="DP8" s="18">
        <f>DO8*C8</f>
        <v>0.5</v>
      </c>
      <c r="DQ8" s="9">
        <v>0.5</v>
      </c>
      <c r="DR8" s="13">
        <f t="shared" si="11"/>
        <v>39</v>
      </c>
      <c r="DS8" s="20">
        <f t="shared" si="11"/>
        <v>19.5</v>
      </c>
      <c r="DT8" s="20">
        <f t="shared" si="11"/>
        <v>19.5</v>
      </c>
      <c r="DU8" s="21">
        <f t="shared" ref="DU8:DU20" si="12">+DR8*C8</f>
        <v>19.5</v>
      </c>
      <c r="DV8" s="21"/>
    </row>
    <row r="9" spans="1:126" s="14" customFormat="1">
      <c r="A9" s="15" t="s">
        <v>63</v>
      </c>
      <c r="B9" s="16" t="s">
        <v>64</v>
      </c>
      <c r="C9" s="17">
        <v>0.5</v>
      </c>
      <c r="D9" s="15" t="s">
        <v>51</v>
      </c>
      <c r="E9" s="16">
        <v>1</v>
      </c>
      <c r="F9" s="18">
        <f>C9*E9</f>
        <v>0.5</v>
      </c>
      <c r="G9" s="9">
        <v>0.5</v>
      </c>
      <c r="H9" s="19">
        <v>1</v>
      </c>
      <c r="I9" s="18">
        <f>F9*H9</f>
        <v>0.5</v>
      </c>
      <c r="J9" s="9">
        <v>0.5</v>
      </c>
      <c r="K9" s="16">
        <v>1</v>
      </c>
      <c r="L9" s="18">
        <f>I9*K9</f>
        <v>0.5</v>
      </c>
      <c r="M9" s="9">
        <v>0.5</v>
      </c>
      <c r="N9" s="16">
        <v>1</v>
      </c>
      <c r="O9" s="18">
        <f>L9*N9</f>
        <v>0.5</v>
      </c>
      <c r="P9" s="9">
        <v>0.5</v>
      </c>
      <c r="Q9" s="16">
        <v>1</v>
      </c>
      <c r="R9" s="18">
        <f>O9*Q9</f>
        <v>0.5</v>
      </c>
      <c r="S9" s="9">
        <v>0.5</v>
      </c>
      <c r="T9" s="16">
        <v>1</v>
      </c>
      <c r="U9" s="18">
        <f>T9*C9</f>
        <v>0.5</v>
      </c>
      <c r="V9" s="9">
        <v>0.5</v>
      </c>
      <c r="W9" s="16">
        <v>1</v>
      </c>
      <c r="X9" s="18">
        <v>0.5</v>
      </c>
      <c r="Y9" s="9">
        <v>0.5</v>
      </c>
      <c r="Z9" s="16">
        <v>1</v>
      </c>
      <c r="AA9" s="18">
        <v>0.5</v>
      </c>
      <c r="AB9" s="9">
        <v>0.5</v>
      </c>
      <c r="AC9" s="16">
        <v>1</v>
      </c>
      <c r="AD9" s="18">
        <f>AC9*C9</f>
        <v>0.5</v>
      </c>
      <c r="AE9" s="9">
        <v>0.5</v>
      </c>
      <c r="AF9" s="16">
        <v>1</v>
      </c>
      <c r="AG9" s="18">
        <f t="shared" si="0"/>
        <v>0.5</v>
      </c>
      <c r="AH9" s="9">
        <v>0.5</v>
      </c>
      <c r="AI9" s="16">
        <v>1</v>
      </c>
      <c r="AJ9" s="18">
        <f>AI9*C9</f>
        <v>0.5</v>
      </c>
      <c r="AK9" s="9">
        <v>0.5</v>
      </c>
      <c r="AL9" s="16">
        <v>1</v>
      </c>
      <c r="AM9" s="18">
        <v>0.5</v>
      </c>
      <c r="AN9" s="9">
        <v>0.5</v>
      </c>
      <c r="AO9" s="16">
        <v>1</v>
      </c>
      <c r="AP9" s="18">
        <f t="shared" si="1"/>
        <v>0.5</v>
      </c>
      <c r="AQ9" s="9">
        <v>0.5</v>
      </c>
      <c r="AR9" s="16">
        <v>1</v>
      </c>
      <c r="AS9" s="18">
        <f t="shared" si="2"/>
        <v>0.5</v>
      </c>
      <c r="AT9" s="9">
        <v>0.5</v>
      </c>
      <c r="AU9" s="16">
        <v>1</v>
      </c>
      <c r="AV9" s="18">
        <f t="shared" si="3"/>
        <v>0.5</v>
      </c>
      <c r="AW9" s="9">
        <v>0.5</v>
      </c>
      <c r="AX9" s="16">
        <v>1</v>
      </c>
      <c r="AY9" s="18">
        <f t="shared" si="4"/>
        <v>0.5</v>
      </c>
      <c r="AZ9" s="9">
        <v>0.5</v>
      </c>
      <c r="BA9" s="16">
        <v>1</v>
      </c>
      <c r="BB9" s="18">
        <v>0.5</v>
      </c>
      <c r="BC9" s="9">
        <v>0.5</v>
      </c>
      <c r="BD9" s="16">
        <v>1</v>
      </c>
      <c r="BE9" s="18">
        <f t="shared" si="5"/>
        <v>0.5</v>
      </c>
      <c r="BF9" s="9">
        <v>0.5</v>
      </c>
      <c r="BG9" s="16">
        <v>1</v>
      </c>
      <c r="BH9" s="18">
        <v>0.5</v>
      </c>
      <c r="BI9" s="9">
        <v>0.5</v>
      </c>
      <c r="BJ9" s="16">
        <v>1</v>
      </c>
      <c r="BK9" s="18">
        <v>0.5</v>
      </c>
      <c r="BL9" s="9">
        <v>0.5</v>
      </c>
      <c r="BM9" s="16">
        <v>1</v>
      </c>
      <c r="BN9" s="18">
        <f>BM9*C9</f>
        <v>0.5</v>
      </c>
      <c r="BO9" s="9">
        <v>0.5</v>
      </c>
      <c r="BP9" s="16">
        <v>1</v>
      </c>
      <c r="BQ9" s="18">
        <v>0.5</v>
      </c>
      <c r="BR9" s="9">
        <v>0.5</v>
      </c>
      <c r="BS9" s="16">
        <v>1</v>
      </c>
      <c r="BT9" s="18">
        <f>BS9*C9</f>
        <v>0.5</v>
      </c>
      <c r="BU9" s="9">
        <v>0.5</v>
      </c>
      <c r="BV9" s="16">
        <v>1</v>
      </c>
      <c r="BW9" s="18">
        <f>BV9*C9</f>
        <v>0.5</v>
      </c>
      <c r="BX9" s="9">
        <v>0.5</v>
      </c>
      <c r="BY9" s="16">
        <v>1</v>
      </c>
      <c r="BZ9" s="18">
        <f>BY9*C9</f>
        <v>0.5</v>
      </c>
      <c r="CA9" s="9">
        <v>0.5</v>
      </c>
      <c r="CB9" s="16">
        <v>1</v>
      </c>
      <c r="CC9" s="18">
        <v>0.5</v>
      </c>
      <c r="CD9" s="9">
        <v>0.5</v>
      </c>
      <c r="CE9" s="16">
        <v>1</v>
      </c>
      <c r="CF9" s="18">
        <f t="shared" si="6"/>
        <v>0.5</v>
      </c>
      <c r="CG9" s="9">
        <v>0.5</v>
      </c>
      <c r="CH9" s="16">
        <v>1</v>
      </c>
      <c r="CI9" s="18">
        <f t="shared" si="7"/>
        <v>0.5</v>
      </c>
      <c r="CJ9" s="9">
        <v>0.5</v>
      </c>
      <c r="CK9" s="16">
        <v>1</v>
      </c>
      <c r="CL9" s="18">
        <f>CK9*C9</f>
        <v>0.5</v>
      </c>
      <c r="CM9" s="9">
        <v>0.5</v>
      </c>
      <c r="CN9" s="16">
        <v>1</v>
      </c>
      <c r="CO9" s="18">
        <f t="shared" si="8"/>
        <v>0.5</v>
      </c>
      <c r="CP9" s="9">
        <v>0.5</v>
      </c>
      <c r="CQ9" s="16">
        <v>1</v>
      </c>
      <c r="CR9" s="18">
        <f>CQ9*C9</f>
        <v>0.5</v>
      </c>
      <c r="CS9" s="9">
        <v>0.5</v>
      </c>
      <c r="CT9" s="16">
        <v>1</v>
      </c>
      <c r="CU9" s="18">
        <v>0.5</v>
      </c>
      <c r="CV9" s="9">
        <v>0.5</v>
      </c>
      <c r="CW9" s="16">
        <v>1</v>
      </c>
      <c r="CX9" s="18">
        <f t="shared" si="9"/>
        <v>0.5</v>
      </c>
      <c r="CY9" s="9">
        <v>0.5</v>
      </c>
      <c r="CZ9" s="16">
        <v>1</v>
      </c>
      <c r="DA9" s="18">
        <f>CZ9*C9</f>
        <v>0.5</v>
      </c>
      <c r="DB9" s="9">
        <v>0.5</v>
      </c>
      <c r="DC9" s="16">
        <v>1</v>
      </c>
      <c r="DD9" s="18">
        <v>0.5</v>
      </c>
      <c r="DE9" s="9">
        <v>0.5</v>
      </c>
      <c r="DF9" s="16">
        <v>1</v>
      </c>
      <c r="DG9" s="18">
        <f t="shared" si="10"/>
        <v>0.5</v>
      </c>
      <c r="DH9" s="9">
        <v>0.5</v>
      </c>
      <c r="DI9" s="16">
        <v>1</v>
      </c>
      <c r="DJ9" s="18">
        <v>0.5</v>
      </c>
      <c r="DK9" s="9">
        <v>0.5</v>
      </c>
      <c r="DL9" s="16">
        <v>1</v>
      </c>
      <c r="DM9" s="18">
        <f>DL9*C9</f>
        <v>0.5</v>
      </c>
      <c r="DN9" s="9">
        <v>0.5</v>
      </c>
      <c r="DO9" s="16">
        <v>1</v>
      </c>
      <c r="DP9" s="18">
        <f>DO9*C9</f>
        <v>0.5</v>
      </c>
      <c r="DQ9" s="9">
        <v>0.5</v>
      </c>
      <c r="DR9" s="13">
        <f t="shared" si="11"/>
        <v>39</v>
      </c>
      <c r="DS9" s="20">
        <f t="shared" si="11"/>
        <v>19.5</v>
      </c>
      <c r="DT9" s="20">
        <f t="shared" si="11"/>
        <v>19.5</v>
      </c>
      <c r="DU9" s="21">
        <f t="shared" si="12"/>
        <v>19.5</v>
      </c>
      <c r="DV9" s="21"/>
    </row>
    <row r="10" spans="1:126" s="14" customFormat="1" ht="25.5">
      <c r="A10" s="15" t="s">
        <v>65</v>
      </c>
      <c r="B10" s="16" t="s">
        <v>66</v>
      </c>
      <c r="C10" s="17">
        <v>2</v>
      </c>
      <c r="D10" s="15" t="s">
        <v>51</v>
      </c>
      <c r="E10" s="16">
        <v>1</v>
      </c>
      <c r="F10" s="18">
        <f>C10*E10</f>
        <v>2</v>
      </c>
      <c r="G10" s="9">
        <v>0</v>
      </c>
      <c r="H10" s="19">
        <v>1</v>
      </c>
      <c r="I10" s="18">
        <f>F10*H10</f>
        <v>2</v>
      </c>
      <c r="J10" s="9">
        <v>0</v>
      </c>
      <c r="K10" s="16">
        <v>1</v>
      </c>
      <c r="L10" s="18">
        <f>I10*K10</f>
        <v>2</v>
      </c>
      <c r="M10" s="9">
        <v>0</v>
      </c>
      <c r="N10" s="16">
        <v>1</v>
      </c>
      <c r="O10" s="18">
        <f>N10*C10</f>
        <v>2</v>
      </c>
      <c r="P10" s="9">
        <v>2</v>
      </c>
      <c r="Q10" s="16">
        <v>1</v>
      </c>
      <c r="R10" s="18">
        <v>2</v>
      </c>
      <c r="S10" s="9">
        <v>2</v>
      </c>
      <c r="T10" s="16">
        <v>1</v>
      </c>
      <c r="U10" s="18">
        <v>2</v>
      </c>
      <c r="V10" s="9">
        <v>2</v>
      </c>
      <c r="W10" s="16">
        <v>1</v>
      </c>
      <c r="X10" s="18">
        <v>2</v>
      </c>
      <c r="Y10" s="9">
        <v>2</v>
      </c>
      <c r="Z10" s="16">
        <v>1</v>
      </c>
      <c r="AA10" s="18">
        <v>2</v>
      </c>
      <c r="AB10" s="9">
        <v>2</v>
      </c>
      <c r="AC10" s="16">
        <v>1</v>
      </c>
      <c r="AD10" s="18">
        <f>AC10*C10</f>
        <v>2</v>
      </c>
      <c r="AE10" s="9">
        <v>0</v>
      </c>
      <c r="AF10" s="16">
        <v>1</v>
      </c>
      <c r="AG10" s="18">
        <f>AF10*F10</f>
        <v>2</v>
      </c>
      <c r="AH10" s="9">
        <v>0</v>
      </c>
      <c r="AI10" s="16">
        <v>1</v>
      </c>
      <c r="AJ10" s="18">
        <f>AI10*I10</f>
        <v>2</v>
      </c>
      <c r="AK10" s="9">
        <v>0</v>
      </c>
      <c r="AL10" s="16">
        <v>1</v>
      </c>
      <c r="AM10" s="18">
        <v>2</v>
      </c>
      <c r="AN10" s="9">
        <v>2</v>
      </c>
      <c r="AO10" s="16">
        <v>1</v>
      </c>
      <c r="AP10" s="18">
        <f>AO10*O10</f>
        <v>2</v>
      </c>
      <c r="AQ10" s="9">
        <v>0</v>
      </c>
      <c r="AR10" s="16">
        <v>1</v>
      </c>
      <c r="AS10" s="18">
        <f>AR10*R10</f>
        <v>2</v>
      </c>
      <c r="AT10" s="9">
        <v>0</v>
      </c>
      <c r="AU10" s="16">
        <v>1</v>
      </c>
      <c r="AV10" s="18">
        <f>AU10*C10</f>
        <v>2</v>
      </c>
      <c r="AW10" s="9">
        <v>0</v>
      </c>
      <c r="AX10" s="16">
        <v>1</v>
      </c>
      <c r="AY10" s="18">
        <f>AX10*C10</f>
        <v>2</v>
      </c>
      <c r="AZ10" s="9">
        <v>0</v>
      </c>
      <c r="BA10" s="16">
        <v>1</v>
      </c>
      <c r="BB10" s="18">
        <v>2</v>
      </c>
      <c r="BC10" s="9">
        <v>2</v>
      </c>
      <c r="BD10" s="16">
        <v>1</v>
      </c>
      <c r="BE10" s="18">
        <f>BD10*C10</f>
        <v>2</v>
      </c>
      <c r="BF10" s="9">
        <v>0</v>
      </c>
      <c r="BG10" s="16">
        <v>1</v>
      </c>
      <c r="BH10" s="18">
        <f>BG10*C10</f>
        <v>2</v>
      </c>
      <c r="BI10" s="9">
        <v>2</v>
      </c>
      <c r="BJ10" s="16">
        <v>1</v>
      </c>
      <c r="BK10" s="18">
        <f>BJ10*C10</f>
        <v>2</v>
      </c>
      <c r="BL10" s="9">
        <v>2</v>
      </c>
      <c r="BM10" s="16">
        <v>1</v>
      </c>
      <c r="BN10" s="18">
        <v>2</v>
      </c>
      <c r="BO10" s="9">
        <v>2</v>
      </c>
      <c r="BP10" s="16">
        <v>1</v>
      </c>
      <c r="BQ10" s="18">
        <f>BP10*C10</f>
        <v>2</v>
      </c>
      <c r="BR10" s="9">
        <v>0</v>
      </c>
      <c r="BS10" s="16">
        <v>1</v>
      </c>
      <c r="BT10" s="18">
        <v>2</v>
      </c>
      <c r="BU10" s="9">
        <v>2</v>
      </c>
      <c r="BV10" s="16">
        <v>1</v>
      </c>
      <c r="BW10" s="18">
        <v>2</v>
      </c>
      <c r="BX10" s="9">
        <v>2</v>
      </c>
      <c r="BY10" s="16">
        <v>1</v>
      </c>
      <c r="BZ10" s="18">
        <v>2</v>
      </c>
      <c r="CA10" s="9">
        <v>0</v>
      </c>
      <c r="CB10" s="16">
        <v>1</v>
      </c>
      <c r="CC10" s="18">
        <v>2</v>
      </c>
      <c r="CD10" s="9">
        <v>2</v>
      </c>
      <c r="CE10" s="16">
        <v>1</v>
      </c>
      <c r="CF10" s="18">
        <f>CE10*C10</f>
        <v>2</v>
      </c>
      <c r="CG10" s="9">
        <v>0</v>
      </c>
      <c r="CH10" s="16">
        <v>1</v>
      </c>
      <c r="CI10" s="18">
        <f>CH10*C10</f>
        <v>2</v>
      </c>
      <c r="CJ10" s="9">
        <v>0</v>
      </c>
      <c r="CK10" s="16">
        <v>1</v>
      </c>
      <c r="CL10" s="18">
        <f>CK10*F10</f>
        <v>2</v>
      </c>
      <c r="CM10" s="9">
        <v>0</v>
      </c>
      <c r="CN10" s="16">
        <v>1</v>
      </c>
      <c r="CO10" s="18">
        <f t="shared" si="8"/>
        <v>2</v>
      </c>
      <c r="CP10" s="9">
        <v>2</v>
      </c>
      <c r="CQ10" s="16">
        <v>1</v>
      </c>
      <c r="CR10" s="18">
        <v>2</v>
      </c>
      <c r="CS10" s="9">
        <v>2</v>
      </c>
      <c r="CT10" s="16">
        <v>1</v>
      </c>
      <c r="CU10" s="18">
        <v>2</v>
      </c>
      <c r="CV10" s="9">
        <v>2</v>
      </c>
      <c r="CW10" s="16">
        <v>1</v>
      </c>
      <c r="CX10" s="18">
        <f>CW10*C10</f>
        <v>2</v>
      </c>
      <c r="CY10" s="9">
        <v>2</v>
      </c>
      <c r="CZ10" s="16">
        <v>1</v>
      </c>
      <c r="DA10" s="18">
        <f>CZ10*C10</f>
        <v>2</v>
      </c>
      <c r="DB10" s="9">
        <v>2</v>
      </c>
      <c r="DC10" s="16">
        <v>1</v>
      </c>
      <c r="DD10" s="18">
        <f>DC10*F10</f>
        <v>2</v>
      </c>
      <c r="DE10" s="9">
        <v>0</v>
      </c>
      <c r="DF10" s="16">
        <v>1</v>
      </c>
      <c r="DG10" s="18">
        <f>DF10*C10</f>
        <v>2</v>
      </c>
      <c r="DH10" s="9">
        <v>2</v>
      </c>
      <c r="DI10" s="16">
        <v>1</v>
      </c>
      <c r="DJ10" s="18">
        <v>2</v>
      </c>
      <c r="DK10" s="9">
        <v>2</v>
      </c>
      <c r="DL10" s="16">
        <v>1</v>
      </c>
      <c r="DM10" s="18">
        <v>2</v>
      </c>
      <c r="DN10" s="9">
        <v>2</v>
      </c>
      <c r="DO10" s="16">
        <v>1</v>
      </c>
      <c r="DP10" s="18">
        <f>DO10*C10</f>
        <v>2</v>
      </c>
      <c r="DQ10" s="9">
        <v>0</v>
      </c>
      <c r="DR10" s="13">
        <f>E10+H10+K10+N10+Q10+T10+W10+Z10+AC10+AF10+AI10+AL10+AO10+AR10+AU10+BA10+BD10+AX10+BG10+BJ10+BM10+BP10+BS10+BV10+BY10+CB10+CE10+CH10+CK10+CN10+CQ10+CT10+CW10+CZ10+DC10+DF10+DI10+DL10+DO10</f>
        <v>39</v>
      </c>
      <c r="DS10" s="20">
        <f>F10+I10+L10+O10+R10+U10+X10+AA10+AD10+AG10+AJ10+AM10+AP10+AS10+AV10+BB10+BE10+AY10+BH10+BK10+BN10+BQ10+BT10+BW10+BZ10+CC10+CF10+CI10+CL10+CO10+CR10+CU10+CX10+DA10+DD10+DG10+DJ10+DM10+DP10</f>
        <v>78</v>
      </c>
      <c r="DT10" s="20">
        <f>G10+J10+M10+P10+S10+V10+Y10+AB10+AE10+AH10+AK10+AN10+AQ10+AT10+AW10+BC10+BF10+AZ10+BI10+BL10+BO10+BR10+BU10+BX10+CA10+CD10+CG10+CJ10+CM10+CP10+CS10+CV10+CY10+DB10+DE10+DH10+DK10+DN10+DQ10</f>
        <v>42</v>
      </c>
      <c r="DU10" s="21">
        <f t="shared" si="12"/>
        <v>78</v>
      </c>
      <c r="DV10" s="21"/>
    </row>
    <row r="11" spans="1:126" s="14" customFormat="1">
      <c r="A11" s="15" t="s">
        <v>67</v>
      </c>
      <c r="B11" s="16" t="s">
        <v>68</v>
      </c>
      <c r="C11" s="17">
        <v>1</v>
      </c>
      <c r="D11" s="15" t="s">
        <v>51</v>
      </c>
      <c r="E11" s="16">
        <v>1</v>
      </c>
      <c r="F11" s="18">
        <v>1</v>
      </c>
      <c r="G11" s="9">
        <v>1</v>
      </c>
      <c r="H11" s="19">
        <v>1</v>
      </c>
      <c r="I11" s="10">
        <v>1</v>
      </c>
      <c r="J11" s="9">
        <v>1</v>
      </c>
      <c r="K11" s="16">
        <v>1</v>
      </c>
      <c r="L11" s="18">
        <v>1</v>
      </c>
      <c r="M11" s="9">
        <v>1</v>
      </c>
      <c r="N11" s="16">
        <v>1</v>
      </c>
      <c r="O11" s="18">
        <f>N11*C11</f>
        <v>1</v>
      </c>
      <c r="P11" s="9">
        <v>1</v>
      </c>
      <c r="Q11" s="16">
        <v>1</v>
      </c>
      <c r="R11" s="18">
        <v>1</v>
      </c>
      <c r="S11" s="9">
        <v>1</v>
      </c>
      <c r="T11" s="16">
        <v>1</v>
      </c>
      <c r="U11" s="18">
        <v>1</v>
      </c>
      <c r="V11" s="9">
        <v>1</v>
      </c>
      <c r="W11" s="16">
        <v>1</v>
      </c>
      <c r="X11" s="18">
        <v>1</v>
      </c>
      <c r="Y11" s="9">
        <v>1</v>
      </c>
      <c r="Z11" s="16">
        <v>1</v>
      </c>
      <c r="AA11" s="18">
        <v>1</v>
      </c>
      <c r="AB11" s="9">
        <v>1</v>
      </c>
      <c r="AC11" s="16">
        <v>1</v>
      </c>
      <c r="AD11" s="18">
        <v>1</v>
      </c>
      <c r="AE11" s="9">
        <v>1</v>
      </c>
      <c r="AF11" s="16">
        <v>1</v>
      </c>
      <c r="AG11" s="18">
        <f t="shared" si="0"/>
        <v>1</v>
      </c>
      <c r="AH11" s="9">
        <v>1</v>
      </c>
      <c r="AI11" s="16">
        <v>1</v>
      </c>
      <c r="AJ11" s="18">
        <v>1</v>
      </c>
      <c r="AK11" s="9">
        <v>1</v>
      </c>
      <c r="AL11" s="16">
        <v>1</v>
      </c>
      <c r="AM11" s="18">
        <v>1</v>
      </c>
      <c r="AN11" s="9">
        <v>1</v>
      </c>
      <c r="AO11" s="16">
        <v>1</v>
      </c>
      <c r="AP11" s="18">
        <f t="shared" si="1"/>
        <v>1</v>
      </c>
      <c r="AQ11" s="9">
        <v>1</v>
      </c>
      <c r="AR11" s="16">
        <v>1</v>
      </c>
      <c r="AS11" s="18">
        <f t="shared" si="2"/>
        <v>1</v>
      </c>
      <c r="AT11" s="9">
        <v>1</v>
      </c>
      <c r="AU11" s="16">
        <v>1</v>
      </c>
      <c r="AV11" s="18">
        <f t="shared" si="3"/>
        <v>1</v>
      </c>
      <c r="AW11" s="9">
        <v>1</v>
      </c>
      <c r="AX11" s="16">
        <v>1</v>
      </c>
      <c r="AY11" s="18">
        <f t="shared" si="4"/>
        <v>1</v>
      </c>
      <c r="AZ11" s="9">
        <v>1</v>
      </c>
      <c r="BA11" s="16">
        <v>1</v>
      </c>
      <c r="BB11" s="18">
        <v>1</v>
      </c>
      <c r="BC11" s="9">
        <v>1</v>
      </c>
      <c r="BD11" s="16">
        <v>1</v>
      </c>
      <c r="BE11" s="18">
        <f t="shared" si="5"/>
        <v>1</v>
      </c>
      <c r="BF11" s="9">
        <v>1</v>
      </c>
      <c r="BG11" s="16">
        <v>1</v>
      </c>
      <c r="BH11" s="18">
        <f>BG11*C11</f>
        <v>1</v>
      </c>
      <c r="BI11" s="9">
        <v>1</v>
      </c>
      <c r="BJ11" s="16">
        <v>1</v>
      </c>
      <c r="BK11" s="18">
        <f>BJ11*C11</f>
        <v>1</v>
      </c>
      <c r="BL11" s="9">
        <v>1</v>
      </c>
      <c r="BM11" s="16">
        <v>1</v>
      </c>
      <c r="BN11" s="18">
        <v>1</v>
      </c>
      <c r="BO11" s="9">
        <v>1</v>
      </c>
      <c r="BP11" s="16">
        <v>1</v>
      </c>
      <c r="BQ11" s="18">
        <f>BP11*C11</f>
        <v>1</v>
      </c>
      <c r="BR11" s="9">
        <v>1</v>
      </c>
      <c r="BS11" s="16">
        <v>1</v>
      </c>
      <c r="BT11" s="18">
        <v>1</v>
      </c>
      <c r="BU11" s="9">
        <v>1</v>
      </c>
      <c r="BV11" s="16">
        <v>1</v>
      </c>
      <c r="BW11" s="18">
        <v>1</v>
      </c>
      <c r="BX11" s="9">
        <v>1</v>
      </c>
      <c r="BY11" s="16">
        <v>1</v>
      </c>
      <c r="BZ11" s="18">
        <v>1</v>
      </c>
      <c r="CA11" s="9">
        <v>1</v>
      </c>
      <c r="CB11" s="16">
        <v>1</v>
      </c>
      <c r="CC11" s="18">
        <v>1</v>
      </c>
      <c r="CD11" s="9">
        <v>1</v>
      </c>
      <c r="CE11" s="16">
        <v>1</v>
      </c>
      <c r="CF11" s="18">
        <f t="shared" si="6"/>
        <v>1</v>
      </c>
      <c r="CG11" s="9">
        <v>0.5</v>
      </c>
      <c r="CH11" s="16">
        <v>1</v>
      </c>
      <c r="CI11" s="18">
        <f t="shared" si="7"/>
        <v>1</v>
      </c>
      <c r="CJ11" s="9">
        <v>1</v>
      </c>
      <c r="CK11" s="16">
        <v>1</v>
      </c>
      <c r="CL11" s="18">
        <v>1</v>
      </c>
      <c r="CM11" s="9">
        <v>1</v>
      </c>
      <c r="CN11" s="16">
        <v>1</v>
      </c>
      <c r="CO11" s="18">
        <f t="shared" si="8"/>
        <v>1</v>
      </c>
      <c r="CP11" s="9">
        <v>1</v>
      </c>
      <c r="CQ11" s="16">
        <v>1</v>
      </c>
      <c r="CR11" s="18">
        <v>1</v>
      </c>
      <c r="CS11" s="9">
        <v>1</v>
      </c>
      <c r="CT11" s="16">
        <v>1</v>
      </c>
      <c r="CU11" s="18">
        <v>1</v>
      </c>
      <c r="CV11" s="9">
        <v>1</v>
      </c>
      <c r="CW11" s="16">
        <v>1</v>
      </c>
      <c r="CX11" s="18">
        <f t="shared" si="9"/>
        <v>1</v>
      </c>
      <c r="CY11" s="9">
        <v>1</v>
      </c>
      <c r="CZ11" s="16">
        <v>1</v>
      </c>
      <c r="DA11" s="18">
        <f>CZ11*C11</f>
        <v>1</v>
      </c>
      <c r="DB11" s="9">
        <v>1</v>
      </c>
      <c r="DC11" s="16">
        <v>1</v>
      </c>
      <c r="DD11" s="18">
        <v>1</v>
      </c>
      <c r="DE11" s="9">
        <v>1</v>
      </c>
      <c r="DF11" s="16">
        <v>1</v>
      </c>
      <c r="DG11" s="18">
        <f t="shared" si="10"/>
        <v>1</v>
      </c>
      <c r="DH11" s="9">
        <v>1</v>
      </c>
      <c r="DI11" s="16">
        <v>1</v>
      </c>
      <c r="DJ11" s="18">
        <v>1</v>
      </c>
      <c r="DK11" s="9">
        <v>1</v>
      </c>
      <c r="DL11" s="16">
        <v>1</v>
      </c>
      <c r="DM11" s="18">
        <v>1</v>
      </c>
      <c r="DN11" s="9">
        <v>1</v>
      </c>
      <c r="DO11" s="16">
        <v>1</v>
      </c>
      <c r="DP11" s="18">
        <v>1</v>
      </c>
      <c r="DQ11" s="9">
        <v>1</v>
      </c>
      <c r="DR11" s="13">
        <f t="shared" si="11"/>
        <v>39</v>
      </c>
      <c r="DS11" s="20">
        <f t="shared" si="11"/>
        <v>39</v>
      </c>
      <c r="DT11" s="20">
        <f t="shared" si="11"/>
        <v>38.5</v>
      </c>
      <c r="DU11" s="21">
        <f t="shared" si="12"/>
        <v>39</v>
      </c>
      <c r="DV11" s="21"/>
    </row>
    <row r="12" spans="1:126" s="14" customFormat="1" ht="25.5">
      <c r="A12" s="15" t="s">
        <v>69</v>
      </c>
      <c r="B12" s="16" t="s">
        <v>70</v>
      </c>
      <c r="C12" s="17">
        <v>0.4</v>
      </c>
      <c r="D12" s="15" t="s">
        <v>71</v>
      </c>
      <c r="E12" s="16">
        <v>1</v>
      </c>
      <c r="F12" s="18">
        <f>E12*C12</f>
        <v>0.4</v>
      </c>
      <c r="G12" s="9">
        <v>0.2</v>
      </c>
      <c r="H12" s="19">
        <v>1</v>
      </c>
      <c r="I12" s="10">
        <f>C12*H12</f>
        <v>0.4</v>
      </c>
      <c r="J12" s="9">
        <v>0.2</v>
      </c>
      <c r="K12" s="16">
        <v>1</v>
      </c>
      <c r="L12" s="18">
        <f>K12*C12</f>
        <v>0.4</v>
      </c>
      <c r="M12" s="9">
        <v>0.2</v>
      </c>
      <c r="N12" s="16">
        <v>1</v>
      </c>
      <c r="O12" s="18">
        <f>N12*C12</f>
        <v>0.4</v>
      </c>
      <c r="P12" s="9">
        <v>0.2</v>
      </c>
      <c r="Q12" s="16">
        <v>1</v>
      </c>
      <c r="R12" s="18">
        <f>Q12*C12</f>
        <v>0.4</v>
      </c>
      <c r="S12" s="9">
        <v>0.2</v>
      </c>
      <c r="T12" s="16">
        <v>1</v>
      </c>
      <c r="U12" s="18">
        <f>T12*C12</f>
        <v>0.4</v>
      </c>
      <c r="V12" s="9">
        <v>0.2</v>
      </c>
      <c r="W12" s="16">
        <v>1</v>
      </c>
      <c r="X12" s="18">
        <f>W12*C12</f>
        <v>0.4</v>
      </c>
      <c r="Y12" s="9">
        <v>0.2</v>
      </c>
      <c r="Z12" s="16">
        <v>1</v>
      </c>
      <c r="AA12" s="18">
        <f>Z12*C12</f>
        <v>0.4</v>
      </c>
      <c r="AB12" s="9">
        <v>0.2</v>
      </c>
      <c r="AC12" s="16">
        <v>1</v>
      </c>
      <c r="AD12" s="18">
        <f>AC12*C12</f>
        <v>0.4</v>
      </c>
      <c r="AE12" s="9">
        <v>0.2</v>
      </c>
      <c r="AF12" s="16">
        <v>1</v>
      </c>
      <c r="AG12" s="18">
        <f>AF12*C12</f>
        <v>0.4</v>
      </c>
      <c r="AH12" s="9">
        <v>0.2</v>
      </c>
      <c r="AI12" s="16">
        <v>1</v>
      </c>
      <c r="AJ12" s="18">
        <f>AI12*C12</f>
        <v>0.4</v>
      </c>
      <c r="AK12" s="9">
        <v>0.2</v>
      </c>
      <c r="AL12" s="16">
        <v>1</v>
      </c>
      <c r="AM12" s="18">
        <f t="shared" ref="AM12:AM17" si="13">AL12*C12</f>
        <v>0.4</v>
      </c>
      <c r="AN12" s="9">
        <v>0.2</v>
      </c>
      <c r="AO12" s="16">
        <v>1</v>
      </c>
      <c r="AP12" s="18">
        <f>AO12*C12</f>
        <v>0.4</v>
      </c>
      <c r="AQ12" s="9">
        <v>0.2</v>
      </c>
      <c r="AR12" s="16">
        <v>1</v>
      </c>
      <c r="AS12" s="18">
        <f>AR12*C12</f>
        <v>0.4</v>
      </c>
      <c r="AT12" s="9">
        <v>0.2</v>
      </c>
      <c r="AU12" s="16">
        <v>1</v>
      </c>
      <c r="AV12" s="18">
        <f>AU12*C12</f>
        <v>0.4</v>
      </c>
      <c r="AW12" s="9">
        <v>0.2</v>
      </c>
      <c r="AX12" s="16">
        <v>1</v>
      </c>
      <c r="AY12" s="18">
        <f>AX12*C12</f>
        <v>0.4</v>
      </c>
      <c r="AZ12" s="9">
        <v>0.2</v>
      </c>
      <c r="BA12" s="16">
        <v>1</v>
      </c>
      <c r="BB12" s="18">
        <f>BA12*C12</f>
        <v>0.4</v>
      </c>
      <c r="BC12" s="9">
        <v>0.2</v>
      </c>
      <c r="BD12" s="16">
        <v>1</v>
      </c>
      <c r="BE12" s="18">
        <f>BD12*C12</f>
        <v>0.4</v>
      </c>
      <c r="BF12" s="9">
        <v>0.2</v>
      </c>
      <c r="BG12" s="16">
        <v>1</v>
      </c>
      <c r="BH12" s="18">
        <f>BG12*C12</f>
        <v>0.4</v>
      </c>
      <c r="BI12" s="9">
        <v>0.2</v>
      </c>
      <c r="BJ12" s="16">
        <v>1</v>
      </c>
      <c r="BK12" s="18">
        <f>BJ12*C12</f>
        <v>0.4</v>
      </c>
      <c r="BL12" s="9">
        <v>0.2</v>
      </c>
      <c r="BM12" s="16">
        <v>1</v>
      </c>
      <c r="BN12" s="18">
        <f>BM12*C12</f>
        <v>0.4</v>
      </c>
      <c r="BO12" s="9">
        <v>0.2</v>
      </c>
      <c r="BP12" s="16">
        <v>1</v>
      </c>
      <c r="BQ12" s="18">
        <f>BP12*C12</f>
        <v>0.4</v>
      </c>
      <c r="BR12" s="9">
        <v>0.2</v>
      </c>
      <c r="BS12" s="16">
        <v>1</v>
      </c>
      <c r="BT12" s="18">
        <f>BS12*C12</f>
        <v>0.4</v>
      </c>
      <c r="BU12" s="9">
        <v>0.2</v>
      </c>
      <c r="BV12" s="16">
        <v>1</v>
      </c>
      <c r="BW12" s="18">
        <f>C12*BV12</f>
        <v>0.4</v>
      </c>
      <c r="BX12" s="9">
        <v>0.2</v>
      </c>
      <c r="BY12" s="16">
        <v>1</v>
      </c>
      <c r="BZ12" s="18">
        <f>BY12*C12</f>
        <v>0.4</v>
      </c>
      <c r="CA12" s="9">
        <v>0.2</v>
      </c>
      <c r="CB12" s="16">
        <v>1</v>
      </c>
      <c r="CC12" s="18">
        <f>CB12*C12</f>
        <v>0.4</v>
      </c>
      <c r="CD12" s="9">
        <v>0.2</v>
      </c>
      <c r="CE12" s="16">
        <v>1</v>
      </c>
      <c r="CF12" s="18">
        <f>CE12*C12</f>
        <v>0.4</v>
      </c>
      <c r="CG12" s="9">
        <v>0.2</v>
      </c>
      <c r="CH12" s="16">
        <v>1</v>
      </c>
      <c r="CI12" s="18">
        <f>CH12*C12</f>
        <v>0.4</v>
      </c>
      <c r="CJ12" s="9">
        <v>0.2</v>
      </c>
      <c r="CK12" s="16">
        <v>1</v>
      </c>
      <c r="CL12" s="18">
        <f>CK12*C12</f>
        <v>0.4</v>
      </c>
      <c r="CM12" s="9">
        <v>0.2</v>
      </c>
      <c r="CN12" s="16">
        <v>1</v>
      </c>
      <c r="CO12" s="18">
        <f>C12*CN12</f>
        <v>0.4</v>
      </c>
      <c r="CP12" s="9">
        <v>0.2</v>
      </c>
      <c r="CQ12" s="16">
        <v>1</v>
      </c>
      <c r="CR12" s="18">
        <f>CQ12*C12</f>
        <v>0.4</v>
      </c>
      <c r="CS12" s="9">
        <v>0.2</v>
      </c>
      <c r="CT12" s="16">
        <v>1</v>
      </c>
      <c r="CU12" s="18">
        <f>CT12*C12</f>
        <v>0.4</v>
      </c>
      <c r="CV12" s="9">
        <v>0.2</v>
      </c>
      <c r="CW12" s="16">
        <v>1</v>
      </c>
      <c r="CX12" s="18">
        <f>CW12*C12</f>
        <v>0.4</v>
      </c>
      <c r="CY12" s="9">
        <v>0.2</v>
      </c>
      <c r="CZ12" s="16">
        <v>1</v>
      </c>
      <c r="DA12" s="18">
        <f>CZ12*C12</f>
        <v>0.4</v>
      </c>
      <c r="DB12" s="32">
        <v>0.2</v>
      </c>
      <c r="DC12" s="16">
        <v>1</v>
      </c>
      <c r="DD12" s="18">
        <f>DC12*C12</f>
        <v>0.4</v>
      </c>
      <c r="DE12" s="9">
        <v>0.2</v>
      </c>
      <c r="DF12" s="16">
        <v>1</v>
      </c>
      <c r="DG12" s="18">
        <f>DF12*C12</f>
        <v>0.4</v>
      </c>
      <c r="DH12" s="9">
        <v>0.2</v>
      </c>
      <c r="DI12" s="16">
        <v>1</v>
      </c>
      <c r="DJ12" s="18">
        <f>DI12*C12</f>
        <v>0.4</v>
      </c>
      <c r="DK12" s="9">
        <v>0.2</v>
      </c>
      <c r="DL12" s="16">
        <v>1</v>
      </c>
      <c r="DM12" s="18">
        <f>DL12*C12</f>
        <v>0.4</v>
      </c>
      <c r="DN12" s="9">
        <v>0.2</v>
      </c>
      <c r="DO12" s="16">
        <v>1</v>
      </c>
      <c r="DP12" s="18">
        <f>DO12*C12</f>
        <v>0.4</v>
      </c>
      <c r="DQ12" s="9">
        <v>0.2</v>
      </c>
      <c r="DR12" s="13">
        <f t="shared" si="11"/>
        <v>39</v>
      </c>
      <c r="DS12" s="20">
        <f t="shared" si="11"/>
        <v>15.600000000000009</v>
      </c>
      <c r="DT12" s="20">
        <f t="shared" si="11"/>
        <v>7.8000000000000043</v>
      </c>
      <c r="DU12" s="21">
        <f t="shared" si="12"/>
        <v>15.600000000000001</v>
      </c>
      <c r="DV12" s="21"/>
    </row>
    <row r="13" spans="1:126" s="14" customFormat="1" ht="25.5">
      <c r="A13" s="15" t="s">
        <v>72</v>
      </c>
      <c r="B13" s="16" t="s">
        <v>73</v>
      </c>
      <c r="C13" s="17">
        <v>2</v>
      </c>
      <c r="D13" s="15" t="s">
        <v>51</v>
      </c>
      <c r="E13" s="16">
        <v>1</v>
      </c>
      <c r="F13" s="18">
        <f>E13*$C13</f>
        <v>2</v>
      </c>
      <c r="G13" s="9">
        <v>1</v>
      </c>
      <c r="H13" s="16">
        <v>1</v>
      </c>
      <c r="I13" s="18">
        <f>H13*$C13</f>
        <v>2</v>
      </c>
      <c r="J13" s="9">
        <v>0.5</v>
      </c>
      <c r="K13" s="16">
        <v>1</v>
      </c>
      <c r="L13" s="18">
        <f>K13*$C13</f>
        <v>2</v>
      </c>
      <c r="M13" s="9">
        <v>1</v>
      </c>
      <c r="N13" s="16">
        <v>1</v>
      </c>
      <c r="O13" s="18">
        <f>N13*$C13</f>
        <v>2</v>
      </c>
      <c r="P13" s="9">
        <v>1</v>
      </c>
      <c r="Q13" s="16">
        <v>1</v>
      </c>
      <c r="R13" s="18">
        <f>Q13*$C13</f>
        <v>2</v>
      </c>
      <c r="S13" s="9">
        <v>1</v>
      </c>
      <c r="T13" s="16">
        <v>1</v>
      </c>
      <c r="U13" s="18">
        <f>T13*$C13</f>
        <v>2</v>
      </c>
      <c r="V13" s="9">
        <v>1</v>
      </c>
      <c r="W13" s="16">
        <v>1</v>
      </c>
      <c r="X13" s="18">
        <f>W13*$C13</f>
        <v>2</v>
      </c>
      <c r="Y13" s="9">
        <v>1</v>
      </c>
      <c r="Z13" s="16">
        <v>1</v>
      </c>
      <c r="AA13" s="18">
        <f>Z13*$C13</f>
        <v>2</v>
      </c>
      <c r="AB13" s="9">
        <v>1</v>
      </c>
      <c r="AC13" s="16">
        <v>1</v>
      </c>
      <c r="AD13" s="18">
        <f>AC13*$C13</f>
        <v>2</v>
      </c>
      <c r="AE13" s="9">
        <v>1</v>
      </c>
      <c r="AF13" s="16">
        <v>1</v>
      </c>
      <c r="AG13" s="18">
        <f>AF13*$C13</f>
        <v>2</v>
      </c>
      <c r="AH13" s="9">
        <v>1</v>
      </c>
      <c r="AI13" s="16">
        <v>1</v>
      </c>
      <c r="AJ13" s="18">
        <f>AI13*$C13</f>
        <v>2</v>
      </c>
      <c r="AK13" s="9">
        <v>1</v>
      </c>
      <c r="AL13" s="16">
        <v>1</v>
      </c>
      <c r="AM13" s="18">
        <f t="shared" si="13"/>
        <v>2</v>
      </c>
      <c r="AN13" s="9">
        <v>1</v>
      </c>
      <c r="AO13" s="16">
        <v>1</v>
      </c>
      <c r="AP13" s="18">
        <f>AO13*$C13</f>
        <v>2</v>
      </c>
      <c r="AQ13" s="9">
        <v>1</v>
      </c>
      <c r="AR13" s="16">
        <v>1</v>
      </c>
      <c r="AS13" s="18">
        <f>AR13*$C13</f>
        <v>2</v>
      </c>
      <c r="AT13" s="9">
        <v>1</v>
      </c>
      <c r="AU13" s="16">
        <v>1</v>
      </c>
      <c r="AV13" s="18">
        <f>AU13*$C13</f>
        <v>2</v>
      </c>
      <c r="AW13" s="9">
        <v>1</v>
      </c>
      <c r="AX13" s="16">
        <v>1</v>
      </c>
      <c r="AY13" s="18">
        <f>AX13*$C13</f>
        <v>2</v>
      </c>
      <c r="AZ13" s="9">
        <v>1</v>
      </c>
      <c r="BA13" s="16">
        <v>1</v>
      </c>
      <c r="BB13" s="18">
        <f>BA13*$C13</f>
        <v>2</v>
      </c>
      <c r="BC13" s="9">
        <v>1</v>
      </c>
      <c r="BD13" s="16">
        <v>1</v>
      </c>
      <c r="BE13" s="18">
        <f>BD13*$C13</f>
        <v>2</v>
      </c>
      <c r="BF13" s="9">
        <v>1</v>
      </c>
      <c r="BG13" s="16">
        <v>1</v>
      </c>
      <c r="BH13" s="18">
        <f>BG13*$C13</f>
        <v>2</v>
      </c>
      <c r="BI13" s="9">
        <v>1</v>
      </c>
      <c r="BJ13" s="16">
        <v>1</v>
      </c>
      <c r="BK13" s="18">
        <f>BJ13*$C13</f>
        <v>2</v>
      </c>
      <c r="BL13" s="9">
        <v>1</v>
      </c>
      <c r="BM13" s="16">
        <v>1</v>
      </c>
      <c r="BN13" s="18">
        <f>BM13*$C13</f>
        <v>2</v>
      </c>
      <c r="BO13" s="9">
        <v>1</v>
      </c>
      <c r="BP13" s="16">
        <v>1</v>
      </c>
      <c r="BQ13" s="18">
        <f>BP13*$C13</f>
        <v>2</v>
      </c>
      <c r="BR13" s="9">
        <v>1</v>
      </c>
      <c r="BS13" s="16">
        <v>1</v>
      </c>
      <c r="BT13" s="18">
        <f>BS13*$C13</f>
        <v>2</v>
      </c>
      <c r="BU13" s="9">
        <v>1</v>
      </c>
      <c r="BV13" s="16">
        <v>1</v>
      </c>
      <c r="BW13" s="18">
        <f>BV13*$C13</f>
        <v>2</v>
      </c>
      <c r="BX13" s="9">
        <v>1</v>
      </c>
      <c r="BY13" s="16">
        <v>1</v>
      </c>
      <c r="BZ13" s="18">
        <f>BY13*$C13</f>
        <v>2</v>
      </c>
      <c r="CA13" s="9">
        <v>1</v>
      </c>
      <c r="CB13" s="16">
        <v>1</v>
      </c>
      <c r="CC13" s="18">
        <f>CB13*$C13</f>
        <v>2</v>
      </c>
      <c r="CD13" s="9">
        <v>1</v>
      </c>
      <c r="CE13" s="16">
        <v>1</v>
      </c>
      <c r="CF13" s="18">
        <f>CE13*$C13</f>
        <v>2</v>
      </c>
      <c r="CG13" s="9">
        <v>0.5</v>
      </c>
      <c r="CH13" s="16">
        <v>1</v>
      </c>
      <c r="CI13" s="18">
        <f>CH13*$C13</f>
        <v>2</v>
      </c>
      <c r="CJ13" s="9">
        <v>1</v>
      </c>
      <c r="CK13" s="16">
        <v>1</v>
      </c>
      <c r="CL13" s="18">
        <f>CK13*$C13</f>
        <v>2</v>
      </c>
      <c r="CM13" s="9">
        <v>1</v>
      </c>
      <c r="CN13" s="16">
        <v>1</v>
      </c>
      <c r="CO13" s="18">
        <f>CN13*$C13</f>
        <v>2</v>
      </c>
      <c r="CP13" s="9">
        <v>1</v>
      </c>
      <c r="CQ13" s="16">
        <v>1</v>
      </c>
      <c r="CR13" s="18">
        <f>CQ13*$C13</f>
        <v>2</v>
      </c>
      <c r="CS13" s="9">
        <v>1</v>
      </c>
      <c r="CT13" s="16">
        <v>1</v>
      </c>
      <c r="CU13" s="18">
        <f>CT13*$C13</f>
        <v>2</v>
      </c>
      <c r="CV13" s="9">
        <v>1</v>
      </c>
      <c r="CW13" s="16">
        <v>1</v>
      </c>
      <c r="CX13" s="18">
        <f>CW13*$C13</f>
        <v>2</v>
      </c>
      <c r="CY13" s="9">
        <v>1</v>
      </c>
      <c r="CZ13" s="16">
        <v>1</v>
      </c>
      <c r="DA13" s="18">
        <f>CZ13*$C13</f>
        <v>2</v>
      </c>
      <c r="DB13" s="32">
        <v>1</v>
      </c>
      <c r="DC13" s="16">
        <v>1</v>
      </c>
      <c r="DD13" s="18">
        <f>DC13*$C13</f>
        <v>2</v>
      </c>
      <c r="DE13" s="9">
        <v>1</v>
      </c>
      <c r="DF13" s="16">
        <v>1</v>
      </c>
      <c r="DG13" s="18">
        <f>DF13*$C13</f>
        <v>2</v>
      </c>
      <c r="DH13" s="9">
        <v>1</v>
      </c>
      <c r="DI13" s="16">
        <v>1</v>
      </c>
      <c r="DJ13" s="18">
        <f>DI13*$C13</f>
        <v>2</v>
      </c>
      <c r="DK13" s="9">
        <v>1</v>
      </c>
      <c r="DL13" s="16">
        <v>1</v>
      </c>
      <c r="DM13" s="18">
        <f>DL13*$C13</f>
        <v>2</v>
      </c>
      <c r="DN13" s="9">
        <v>1</v>
      </c>
      <c r="DO13" s="16">
        <v>1</v>
      </c>
      <c r="DP13" s="18">
        <f>DO13*$C13</f>
        <v>2</v>
      </c>
      <c r="DQ13" s="9">
        <v>1</v>
      </c>
      <c r="DR13" s="13">
        <f t="shared" si="11"/>
        <v>39</v>
      </c>
      <c r="DS13" s="20">
        <f t="shared" si="11"/>
        <v>78</v>
      </c>
      <c r="DT13" s="20">
        <f t="shared" si="11"/>
        <v>38</v>
      </c>
      <c r="DU13" s="21">
        <f t="shared" si="12"/>
        <v>78</v>
      </c>
      <c r="DV13" s="21"/>
    </row>
    <row r="14" spans="1:126" s="14" customFormat="1">
      <c r="A14" s="15" t="s">
        <v>74</v>
      </c>
      <c r="B14" s="16" t="s">
        <v>75</v>
      </c>
      <c r="C14" s="17">
        <v>1</v>
      </c>
      <c r="D14" s="15" t="s">
        <v>51</v>
      </c>
      <c r="E14" s="16">
        <v>1</v>
      </c>
      <c r="F14" s="18">
        <f t="shared" ref="F14:F20" si="14">E14*C14</f>
        <v>1</v>
      </c>
      <c r="G14" s="9">
        <v>1</v>
      </c>
      <c r="H14" s="19">
        <v>1</v>
      </c>
      <c r="I14" s="10">
        <v>1</v>
      </c>
      <c r="J14" s="9">
        <v>0.5</v>
      </c>
      <c r="K14" s="16">
        <v>1</v>
      </c>
      <c r="L14" s="18">
        <f>K14*C14</f>
        <v>1</v>
      </c>
      <c r="M14" s="9">
        <v>1</v>
      </c>
      <c r="N14" s="16">
        <v>1</v>
      </c>
      <c r="O14" s="18">
        <f>N14*C14</f>
        <v>1</v>
      </c>
      <c r="P14" s="9">
        <v>1</v>
      </c>
      <c r="Q14" s="16">
        <v>1</v>
      </c>
      <c r="R14" s="18">
        <f>Q14*C14</f>
        <v>1</v>
      </c>
      <c r="S14" s="9">
        <v>1</v>
      </c>
      <c r="T14" s="16">
        <v>1</v>
      </c>
      <c r="U14" s="18">
        <f>T14*C14</f>
        <v>1</v>
      </c>
      <c r="V14" s="9">
        <v>1</v>
      </c>
      <c r="W14" s="16">
        <v>1</v>
      </c>
      <c r="X14" s="18">
        <f>W14*C14</f>
        <v>1</v>
      </c>
      <c r="Y14" s="9">
        <v>1</v>
      </c>
      <c r="Z14" s="16">
        <v>1</v>
      </c>
      <c r="AA14" s="18">
        <f>Z14*C14</f>
        <v>1</v>
      </c>
      <c r="AB14" s="9">
        <v>1</v>
      </c>
      <c r="AC14" s="16">
        <v>1</v>
      </c>
      <c r="AD14" s="18">
        <f t="shared" ref="AD14:AD20" si="15">AC14*C14</f>
        <v>1</v>
      </c>
      <c r="AE14" s="9">
        <v>1</v>
      </c>
      <c r="AF14" s="16">
        <v>1</v>
      </c>
      <c r="AG14" s="18">
        <f t="shared" si="0"/>
        <v>1</v>
      </c>
      <c r="AH14" s="9">
        <v>1</v>
      </c>
      <c r="AI14" s="16">
        <v>1</v>
      </c>
      <c r="AJ14" s="18">
        <f t="shared" ref="AJ14:AJ20" si="16">AI14*C14</f>
        <v>1</v>
      </c>
      <c r="AK14" s="9">
        <v>1</v>
      </c>
      <c r="AL14" s="16">
        <v>1</v>
      </c>
      <c r="AM14" s="18">
        <f t="shared" si="13"/>
        <v>1</v>
      </c>
      <c r="AN14" s="9">
        <v>1</v>
      </c>
      <c r="AO14" s="16">
        <v>1</v>
      </c>
      <c r="AP14" s="18">
        <f t="shared" si="1"/>
        <v>1</v>
      </c>
      <c r="AQ14" s="9">
        <v>1</v>
      </c>
      <c r="AR14" s="16">
        <v>1</v>
      </c>
      <c r="AS14" s="18">
        <f t="shared" si="2"/>
        <v>1</v>
      </c>
      <c r="AT14" s="9">
        <v>1</v>
      </c>
      <c r="AU14" s="16">
        <v>1</v>
      </c>
      <c r="AV14" s="18">
        <f t="shared" si="3"/>
        <v>1</v>
      </c>
      <c r="AW14" s="9">
        <v>1</v>
      </c>
      <c r="AX14" s="16">
        <v>1</v>
      </c>
      <c r="AY14" s="18">
        <f t="shared" si="4"/>
        <v>1</v>
      </c>
      <c r="AZ14" s="9">
        <v>1</v>
      </c>
      <c r="BA14" s="16">
        <v>1</v>
      </c>
      <c r="BB14" s="18">
        <f>BA14*C14</f>
        <v>1</v>
      </c>
      <c r="BC14" s="9">
        <v>1</v>
      </c>
      <c r="BD14" s="16">
        <v>1</v>
      </c>
      <c r="BE14" s="18">
        <f t="shared" si="5"/>
        <v>1</v>
      </c>
      <c r="BF14" s="9">
        <v>1</v>
      </c>
      <c r="BG14" s="16">
        <v>1</v>
      </c>
      <c r="BH14" s="18">
        <f>BG14*C14</f>
        <v>1</v>
      </c>
      <c r="BI14" s="9">
        <v>1</v>
      </c>
      <c r="BJ14" s="16">
        <v>1</v>
      </c>
      <c r="BK14" s="18">
        <f>BJ14*C14</f>
        <v>1</v>
      </c>
      <c r="BL14" s="9">
        <v>1</v>
      </c>
      <c r="BM14" s="16">
        <v>1</v>
      </c>
      <c r="BN14" s="18">
        <f>BM14*C14</f>
        <v>1</v>
      </c>
      <c r="BO14" s="9">
        <v>1</v>
      </c>
      <c r="BP14" s="16">
        <v>1</v>
      </c>
      <c r="BQ14" s="18">
        <f>BP14*C14</f>
        <v>1</v>
      </c>
      <c r="BR14" s="9">
        <v>1</v>
      </c>
      <c r="BS14" s="16">
        <v>1</v>
      </c>
      <c r="BT14" s="18">
        <f>BS14*C14</f>
        <v>1</v>
      </c>
      <c r="BU14" s="9">
        <v>1</v>
      </c>
      <c r="BV14" s="16">
        <v>1</v>
      </c>
      <c r="BW14" s="18">
        <f>BV14*C14</f>
        <v>1</v>
      </c>
      <c r="BX14" s="9">
        <v>1</v>
      </c>
      <c r="BY14" s="16">
        <v>1</v>
      </c>
      <c r="BZ14" s="18">
        <v>1</v>
      </c>
      <c r="CA14" s="9">
        <v>1</v>
      </c>
      <c r="CB14" s="16">
        <v>1</v>
      </c>
      <c r="CC14" s="18">
        <f>CB14*C14</f>
        <v>1</v>
      </c>
      <c r="CD14" s="9">
        <v>1</v>
      </c>
      <c r="CE14" s="16">
        <v>1</v>
      </c>
      <c r="CF14" s="18">
        <f t="shared" si="6"/>
        <v>1</v>
      </c>
      <c r="CG14" s="9">
        <v>0.5</v>
      </c>
      <c r="CH14" s="16">
        <v>1</v>
      </c>
      <c r="CI14" s="18">
        <f t="shared" si="7"/>
        <v>1</v>
      </c>
      <c r="CJ14" s="9">
        <v>1</v>
      </c>
      <c r="CK14" s="16">
        <v>1</v>
      </c>
      <c r="CL14" s="18">
        <f t="shared" ref="CL14:CL20" si="17">CK14*C14</f>
        <v>1</v>
      </c>
      <c r="CM14" s="9">
        <v>1</v>
      </c>
      <c r="CN14" s="16">
        <v>1</v>
      </c>
      <c r="CO14" s="18">
        <f t="shared" si="8"/>
        <v>1</v>
      </c>
      <c r="CP14" s="9">
        <v>1</v>
      </c>
      <c r="CQ14" s="16">
        <v>1</v>
      </c>
      <c r="CR14" s="18">
        <f>CQ14*C14</f>
        <v>1</v>
      </c>
      <c r="CS14" s="9">
        <v>1</v>
      </c>
      <c r="CT14" s="16">
        <v>1</v>
      </c>
      <c r="CU14" s="18">
        <f>CT14*C14</f>
        <v>1</v>
      </c>
      <c r="CV14" s="9">
        <v>1</v>
      </c>
      <c r="CW14" s="16">
        <v>1</v>
      </c>
      <c r="CX14" s="18">
        <f t="shared" si="9"/>
        <v>1</v>
      </c>
      <c r="CY14" s="9">
        <f>1-0.408</f>
        <v>0.59200000000000008</v>
      </c>
      <c r="CZ14" s="16">
        <v>1</v>
      </c>
      <c r="DA14" s="18">
        <v>1</v>
      </c>
      <c r="DB14" s="32">
        <v>1</v>
      </c>
      <c r="DC14" s="16">
        <v>1</v>
      </c>
      <c r="DD14" s="18">
        <f t="shared" ref="DD14:DD20" si="18">DC14*C14</f>
        <v>1</v>
      </c>
      <c r="DE14" s="9">
        <v>1</v>
      </c>
      <c r="DF14" s="16">
        <v>1</v>
      </c>
      <c r="DG14" s="18">
        <f t="shared" si="10"/>
        <v>1</v>
      </c>
      <c r="DH14" s="9">
        <v>1</v>
      </c>
      <c r="DI14" s="16">
        <v>1</v>
      </c>
      <c r="DJ14" s="18">
        <f>DI14*C14</f>
        <v>1</v>
      </c>
      <c r="DK14" s="9">
        <v>1</v>
      </c>
      <c r="DL14" s="16">
        <v>1</v>
      </c>
      <c r="DM14" s="18">
        <v>1</v>
      </c>
      <c r="DN14" s="9">
        <v>1</v>
      </c>
      <c r="DO14" s="16">
        <v>1</v>
      </c>
      <c r="DP14" s="18">
        <f t="shared" ref="DP14:DP20" si="19">DO14*C14</f>
        <v>1</v>
      </c>
      <c r="DQ14" s="9">
        <v>1</v>
      </c>
      <c r="DR14" s="13">
        <f t="shared" si="11"/>
        <v>39</v>
      </c>
      <c r="DS14" s="20">
        <f t="shared" si="11"/>
        <v>39</v>
      </c>
      <c r="DT14" s="20">
        <f t="shared" si="11"/>
        <v>37.591999999999999</v>
      </c>
      <c r="DU14" s="21">
        <f t="shared" si="12"/>
        <v>39</v>
      </c>
      <c r="DV14" s="21"/>
    </row>
    <row r="15" spans="1:126" ht="25.5">
      <c r="A15" s="15" t="s">
        <v>76</v>
      </c>
      <c r="B15" s="16" t="s">
        <v>77</v>
      </c>
      <c r="C15" s="17">
        <v>2E-3</v>
      </c>
      <c r="D15" s="17" t="s">
        <v>78</v>
      </c>
      <c r="E15" s="16">
        <v>2063</v>
      </c>
      <c r="F15" s="33">
        <f t="shared" si="14"/>
        <v>4.1260000000000003</v>
      </c>
      <c r="G15" s="9">
        <v>4.1260000000000003</v>
      </c>
      <c r="H15" s="16">
        <v>557</v>
      </c>
      <c r="I15" s="33">
        <f t="shared" ref="I15:I20" si="20">H15*C15</f>
        <v>1.1140000000000001</v>
      </c>
      <c r="J15" s="9">
        <f>1.114-0.044</f>
        <v>1.07</v>
      </c>
      <c r="K15" s="16">
        <v>2204</v>
      </c>
      <c r="L15" s="33">
        <f>C15*K15</f>
        <v>4.4080000000000004</v>
      </c>
      <c r="M15" s="9">
        <v>4.4080000000000004</v>
      </c>
      <c r="N15" s="16">
        <v>2072</v>
      </c>
      <c r="O15" s="33">
        <f>N15*C15</f>
        <v>4.1440000000000001</v>
      </c>
      <c r="P15" s="9">
        <v>4.1440000000000001</v>
      </c>
      <c r="Q15" s="16">
        <v>1537</v>
      </c>
      <c r="R15" s="33">
        <f>Q15*C15</f>
        <v>3.0739999999999998</v>
      </c>
      <c r="S15" s="9">
        <v>3.0739999999999998</v>
      </c>
      <c r="T15" s="16">
        <v>1889</v>
      </c>
      <c r="U15" s="33">
        <f>T15*C15</f>
        <v>3.778</v>
      </c>
      <c r="V15" s="9">
        <v>3.778</v>
      </c>
      <c r="W15" s="16">
        <v>2054</v>
      </c>
      <c r="X15" s="33">
        <f>C15*W15</f>
        <v>4.1079999999999997</v>
      </c>
      <c r="Y15" s="9">
        <v>4.1079999999999997</v>
      </c>
      <c r="Z15" s="16">
        <v>1176</v>
      </c>
      <c r="AA15" s="33">
        <f>Z15*C15</f>
        <v>2.3519999999999999</v>
      </c>
      <c r="AB15" s="9">
        <v>2.3519999999999999</v>
      </c>
      <c r="AC15" s="16">
        <v>2421</v>
      </c>
      <c r="AD15" s="33">
        <f t="shared" si="15"/>
        <v>4.8420000000000005</v>
      </c>
      <c r="AE15" s="9">
        <v>4.8420000000000005</v>
      </c>
      <c r="AF15" s="16">
        <v>3384</v>
      </c>
      <c r="AG15" s="33">
        <f t="shared" si="0"/>
        <v>6.7679999999999998</v>
      </c>
      <c r="AH15" s="9">
        <v>6.7679999999999998</v>
      </c>
      <c r="AI15" s="16">
        <v>3155</v>
      </c>
      <c r="AJ15" s="33">
        <f t="shared" si="16"/>
        <v>6.3100000000000005</v>
      </c>
      <c r="AK15" s="9">
        <v>6.3100000000000005</v>
      </c>
      <c r="AL15" s="16">
        <v>1810</v>
      </c>
      <c r="AM15" s="33">
        <f t="shared" si="13"/>
        <v>3.62</v>
      </c>
      <c r="AN15" s="9">
        <v>3.62</v>
      </c>
      <c r="AO15" s="16">
        <v>1707</v>
      </c>
      <c r="AP15" s="33">
        <f t="shared" si="1"/>
        <v>3.4140000000000001</v>
      </c>
      <c r="AQ15" s="9">
        <v>3.4140000000000001</v>
      </c>
      <c r="AR15" s="16">
        <v>900</v>
      </c>
      <c r="AS15" s="33">
        <f t="shared" si="2"/>
        <v>1.8</v>
      </c>
      <c r="AT15" s="9">
        <v>1.8</v>
      </c>
      <c r="AU15" s="16">
        <v>1205</v>
      </c>
      <c r="AV15" s="33">
        <f t="shared" si="3"/>
        <v>2.41</v>
      </c>
      <c r="AW15" s="9">
        <v>2.41</v>
      </c>
      <c r="AX15" s="16">
        <v>1918</v>
      </c>
      <c r="AY15" s="33">
        <f t="shared" si="4"/>
        <v>3.8360000000000003</v>
      </c>
      <c r="AZ15" s="9">
        <v>3.8360000000000003</v>
      </c>
      <c r="BA15" s="25">
        <v>1063</v>
      </c>
      <c r="BB15" s="33">
        <f>BA15*C15</f>
        <v>2.1259999999999999</v>
      </c>
      <c r="BC15" s="9">
        <v>2.1259999999999999</v>
      </c>
      <c r="BD15" s="16">
        <v>1417</v>
      </c>
      <c r="BE15" s="33">
        <f t="shared" si="5"/>
        <v>2.8340000000000001</v>
      </c>
      <c r="BF15" s="9">
        <v>2.8340000000000001</v>
      </c>
      <c r="BG15" s="16">
        <v>777</v>
      </c>
      <c r="BH15" s="33">
        <f>BG15*C15</f>
        <v>1.554</v>
      </c>
      <c r="BI15" s="9">
        <v>1.554</v>
      </c>
      <c r="BJ15" s="16">
        <v>1581</v>
      </c>
      <c r="BK15" s="33">
        <f>BJ15*C15</f>
        <v>3.1619999999999999</v>
      </c>
      <c r="BL15" s="9">
        <v>3.1619999999999999</v>
      </c>
      <c r="BM15" s="16">
        <v>2967</v>
      </c>
      <c r="BN15" s="33">
        <f>BM15*C15</f>
        <v>5.9340000000000002</v>
      </c>
      <c r="BO15" s="9">
        <v>5.9340000000000002</v>
      </c>
      <c r="BP15" s="16">
        <v>1123</v>
      </c>
      <c r="BQ15" s="33">
        <f>BP15*C15</f>
        <v>2.246</v>
      </c>
      <c r="BR15" s="9">
        <v>2.246</v>
      </c>
      <c r="BS15" s="16">
        <v>3091</v>
      </c>
      <c r="BT15" s="33">
        <f>BS15*C15</f>
        <v>6.1820000000000004</v>
      </c>
      <c r="BU15" s="9">
        <v>6.1820000000000004</v>
      </c>
      <c r="BV15" s="16">
        <v>2198</v>
      </c>
      <c r="BW15" s="33">
        <f>BV15*C15</f>
        <v>4.3959999999999999</v>
      </c>
      <c r="BX15" s="9">
        <v>4.3959999999999999</v>
      </c>
      <c r="BY15" s="16">
        <v>1693</v>
      </c>
      <c r="BZ15" s="33">
        <f>BY15*C15</f>
        <v>3.3860000000000001</v>
      </c>
      <c r="CA15" s="9">
        <v>3.3860000000000001</v>
      </c>
      <c r="CB15" s="16">
        <v>2988</v>
      </c>
      <c r="CC15" s="33">
        <f>C15*CB15</f>
        <v>5.976</v>
      </c>
      <c r="CD15" s="9">
        <v>5.976</v>
      </c>
      <c r="CE15" s="16">
        <v>337</v>
      </c>
      <c r="CF15" s="33">
        <f>CE15*C15</f>
        <v>0.67400000000000004</v>
      </c>
      <c r="CG15" s="9">
        <f>0.674-0.074</f>
        <v>0.60000000000000009</v>
      </c>
      <c r="CH15" s="16">
        <v>2240</v>
      </c>
      <c r="CI15" s="33">
        <f t="shared" si="7"/>
        <v>4.4800000000000004</v>
      </c>
      <c r="CJ15" s="9">
        <v>4.4800000000000004</v>
      </c>
      <c r="CK15" s="16">
        <v>2108</v>
      </c>
      <c r="CL15" s="33">
        <f t="shared" si="17"/>
        <v>4.2160000000000002</v>
      </c>
      <c r="CM15" s="9">
        <v>4.2160000000000002</v>
      </c>
      <c r="CN15" s="16">
        <v>1276</v>
      </c>
      <c r="CO15" s="33">
        <f>CN15*C15</f>
        <v>2.552</v>
      </c>
      <c r="CP15" s="9">
        <v>2.552</v>
      </c>
      <c r="CQ15" s="16">
        <v>2645</v>
      </c>
      <c r="CR15" s="33">
        <f>CQ15*C15</f>
        <v>5.29</v>
      </c>
      <c r="CS15" s="9">
        <v>5.29</v>
      </c>
      <c r="CT15" s="16">
        <v>2601</v>
      </c>
      <c r="CU15" s="33">
        <f>CT15*C15</f>
        <v>5.202</v>
      </c>
      <c r="CV15" s="9">
        <v>5.202</v>
      </c>
      <c r="CW15" s="16">
        <v>509</v>
      </c>
      <c r="CX15" s="33">
        <f>CW15*C15</f>
        <v>1.018</v>
      </c>
      <c r="CY15" s="9">
        <v>1.018</v>
      </c>
      <c r="CZ15" s="16">
        <v>419</v>
      </c>
      <c r="DA15" s="33">
        <f>CZ15*C15</f>
        <v>0.83799999999999997</v>
      </c>
      <c r="DB15" s="9">
        <v>0.83799999999999997</v>
      </c>
      <c r="DC15" s="16">
        <v>2097</v>
      </c>
      <c r="DD15" s="33">
        <f t="shared" si="18"/>
        <v>4.194</v>
      </c>
      <c r="DE15" s="9">
        <v>4.194</v>
      </c>
      <c r="DF15" s="16">
        <v>2196</v>
      </c>
      <c r="DG15" s="33">
        <f>DF15*C15</f>
        <v>4.3920000000000003</v>
      </c>
      <c r="DH15" s="9">
        <v>4.3920000000000003</v>
      </c>
      <c r="DI15" s="16">
        <v>1734</v>
      </c>
      <c r="DJ15" s="33">
        <f>DI15*C15</f>
        <v>3.468</v>
      </c>
      <c r="DK15" s="9">
        <v>3.468</v>
      </c>
      <c r="DL15" s="16">
        <v>2099</v>
      </c>
      <c r="DM15" s="33">
        <f>DL15*C15</f>
        <v>4.1980000000000004</v>
      </c>
      <c r="DN15" s="9">
        <v>4.1980000000000004</v>
      </c>
      <c r="DO15" s="16">
        <v>2556</v>
      </c>
      <c r="DP15" s="33">
        <f t="shared" si="19"/>
        <v>5.1120000000000001</v>
      </c>
      <c r="DQ15" s="9">
        <v>5.1120000000000001</v>
      </c>
      <c r="DR15" s="13">
        <f t="shared" si="11"/>
        <v>71767</v>
      </c>
      <c r="DS15" s="20">
        <f t="shared" si="11"/>
        <v>143.53400000000002</v>
      </c>
      <c r="DT15" s="20">
        <f t="shared" si="11"/>
        <v>143.416</v>
      </c>
      <c r="DU15" s="21">
        <f t="shared" si="12"/>
        <v>143.53399999999999</v>
      </c>
      <c r="DV15" s="21"/>
    </row>
    <row r="16" spans="1:126" ht="25.5">
      <c r="A16" s="15" t="s">
        <v>79</v>
      </c>
      <c r="B16" s="29" t="s">
        <v>80</v>
      </c>
      <c r="C16" s="23">
        <v>0.1</v>
      </c>
      <c r="D16" s="22" t="s">
        <v>81</v>
      </c>
      <c r="E16" s="16">
        <v>218</v>
      </c>
      <c r="F16" s="9">
        <f t="shared" si="14"/>
        <v>21.8</v>
      </c>
      <c r="G16" s="9">
        <v>17.440000000000001</v>
      </c>
      <c r="H16" s="16">
        <v>68</v>
      </c>
      <c r="I16" s="9">
        <f t="shared" si="20"/>
        <v>6.8000000000000007</v>
      </c>
      <c r="J16" s="9">
        <v>4.08</v>
      </c>
      <c r="K16" s="16">
        <v>203</v>
      </c>
      <c r="L16" s="9">
        <f>C16*K16</f>
        <v>20.3</v>
      </c>
      <c r="M16" s="9">
        <v>16.240000000000002</v>
      </c>
      <c r="N16" s="16">
        <v>185</v>
      </c>
      <c r="O16" s="9">
        <f>N16*C16</f>
        <v>18.5</v>
      </c>
      <c r="P16" s="9">
        <v>14.8</v>
      </c>
      <c r="Q16" s="16">
        <v>257</v>
      </c>
      <c r="R16" s="9">
        <f>Q16*C16</f>
        <v>25.700000000000003</v>
      </c>
      <c r="S16" s="9">
        <v>20.56</v>
      </c>
      <c r="T16" s="16">
        <v>242</v>
      </c>
      <c r="U16" s="9">
        <f>T16*C16</f>
        <v>24.200000000000003</v>
      </c>
      <c r="V16" s="9">
        <v>19.36</v>
      </c>
      <c r="W16" s="16">
        <v>228</v>
      </c>
      <c r="X16" s="9">
        <f>C16*W16</f>
        <v>22.8</v>
      </c>
      <c r="Y16" s="9">
        <v>18.240000000000002</v>
      </c>
      <c r="Z16" s="16">
        <v>142</v>
      </c>
      <c r="AA16" s="9">
        <f>Z16*C16</f>
        <v>14.200000000000001</v>
      </c>
      <c r="AB16" s="9">
        <v>11.36</v>
      </c>
      <c r="AC16" s="16">
        <v>330</v>
      </c>
      <c r="AD16" s="9">
        <f t="shared" si="15"/>
        <v>33</v>
      </c>
      <c r="AE16" s="9">
        <v>26.400000000000002</v>
      </c>
      <c r="AF16" s="16">
        <v>410</v>
      </c>
      <c r="AG16" s="9">
        <f t="shared" si="0"/>
        <v>41</v>
      </c>
      <c r="AH16" s="9">
        <v>30.66</v>
      </c>
      <c r="AI16" s="16">
        <v>333</v>
      </c>
      <c r="AJ16" s="9">
        <f t="shared" si="16"/>
        <v>33.300000000000004</v>
      </c>
      <c r="AK16" s="9">
        <v>26.64</v>
      </c>
      <c r="AL16" s="16">
        <v>234</v>
      </c>
      <c r="AM16" s="9">
        <f t="shared" si="13"/>
        <v>23.400000000000002</v>
      </c>
      <c r="AN16" s="9">
        <v>18.72</v>
      </c>
      <c r="AO16" s="16">
        <v>153</v>
      </c>
      <c r="AP16" s="9">
        <f t="shared" si="1"/>
        <v>15.3</v>
      </c>
      <c r="AQ16" s="9">
        <v>12.24</v>
      </c>
      <c r="AR16" s="16">
        <v>93</v>
      </c>
      <c r="AS16" s="9">
        <f t="shared" si="2"/>
        <v>9.3000000000000007</v>
      </c>
      <c r="AT16" s="9">
        <v>7.44</v>
      </c>
      <c r="AU16" s="16">
        <v>152</v>
      </c>
      <c r="AV16" s="9">
        <f t="shared" si="3"/>
        <v>15.200000000000001</v>
      </c>
      <c r="AW16" s="9">
        <v>12.16</v>
      </c>
      <c r="AX16" s="16">
        <v>238</v>
      </c>
      <c r="AY16" s="9">
        <f t="shared" si="4"/>
        <v>23.8</v>
      </c>
      <c r="AZ16" s="9">
        <v>19.04</v>
      </c>
      <c r="BA16" s="25">
        <v>129</v>
      </c>
      <c r="BB16" s="9">
        <f>BA16*C16</f>
        <v>12.9</v>
      </c>
      <c r="BC16" s="9">
        <v>10.32</v>
      </c>
      <c r="BD16" s="16">
        <v>126</v>
      </c>
      <c r="BE16" s="9">
        <f t="shared" si="5"/>
        <v>12.600000000000001</v>
      </c>
      <c r="BF16" s="9">
        <v>10.08</v>
      </c>
      <c r="BG16" s="16">
        <v>80</v>
      </c>
      <c r="BH16" s="9">
        <f>BG16*C16</f>
        <v>8</v>
      </c>
      <c r="BI16" s="9">
        <v>6.4</v>
      </c>
      <c r="BJ16" s="16">
        <v>170</v>
      </c>
      <c r="BK16" s="9">
        <f>BJ16*C16</f>
        <v>17</v>
      </c>
      <c r="BL16" s="9">
        <v>13.6</v>
      </c>
      <c r="BM16" s="16">
        <v>399</v>
      </c>
      <c r="BN16" s="9">
        <f>BM16*C16</f>
        <v>39.900000000000006</v>
      </c>
      <c r="BO16" s="9">
        <v>31.92</v>
      </c>
      <c r="BP16" s="16">
        <v>101</v>
      </c>
      <c r="BQ16" s="9">
        <f>BP16*C16</f>
        <v>10.100000000000001</v>
      </c>
      <c r="BR16" s="9">
        <v>8.08</v>
      </c>
      <c r="BS16" s="16">
        <v>387</v>
      </c>
      <c r="BT16" s="9">
        <f>BS16*C16</f>
        <v>38.700000000000003</v>
      </c>
      <c r="BU16" s="9">
        <v>30.96</v>
      </c>
      <c r="BV16" s="16">
        <v>249</v>
      </c>
      <c r="BW16" s="9">
        <f>BV16*C16</f>
        <v>24.900000000000002</v>
      </c>
      <c r="BX16" s="9">
        <v>19.920000000000002</v>
      </c>
      <c r="BY16" s="16">
        <v>187</v>
      </c>
      <c r="BZ16" s="9">
        <f>BY16*C16</f>
        <v>18.7</v>
      </c>
      <c r="CA16" s="9">
        <v>14.96</v>
      </c>
      <c r="CB16" s="16">
        <v>331</v>
      </c>
      <c r="CC16" s="9">
        <f>C16*CB16</f>
        <v>33.1</v>
      </c>
      <c r="CD16" s="9">
        <v>26.48</v>
      </c>
      <c r="CE16" s="16">
        <v>0</v>
      </c>
      <c r="CF16" s="9">
        <f>CE16*C16</f>
        <v>0</v>
      </c>
      <c r="CG16" s="9">
        <v>0</v>
      </c>
      <c r="CH16" s="16">
        <v>251</v>
      </c>
      <c r="CI16" s="9">
        <f t="shared" si="7"/>
        <v>25.1</v>
      </c>
      <c r="CJ16" s="9">
        <v>20.080000000000002</v>
      </c>
      <c r="CK16" s="16">
        <v>246</v>
      </c>
      <c r="CL16" s="9">
        <f t="shared" si="17"/>
        <v>24.6</v>
      </c>
      <c r="CM16" s="9">
        <v>19.68</v>
      </c>
      <c r="CN16" s="16">
        <v>153</v>
      </c>
      <c r="CO16" s="9">
        <f>CN16*C16</f>
        <v>15.3</v>
      </c>
      <c r="CP16" s="9">
        <v>12.24</v>
      </c>
      <c r="CQ16" s="16">
        <v>381</v>
      </c>
      <c r="CR16" s="9">
        <f>CQ16*C16</f>
        <v>38.1</v>
      </c>
      <c r="CS16" s="9">
        <v>30.48</v>
      </c>
      <c r="CT16" s="16">
        <v>330</v>
      </c>
      <c r="CU16" s="9">
        <f>CT16*C16</f>
        <v>33</v>
      </c>
      <c r="CV16" s="9">
        <v>26.400000000000002</v>
      </c>
      <c r="CW16" s="16">
        <v>54</v>
      </c>
      <c r="CX16" s="9">
        <f>CW16*C16</f>
        <v>5.4</v>
      </c>
      <c r="CY16" s="9">
        <v>3.24</v>
      </c>
      <c r="CZ16" s="16">
        <v>54</v>
      </c>
      <c r="DA16" s="9">
        <f>CZ16*C16</f>
        <v>5.4</v>
      </c>
      <c r="DB16" s="9">
        <v>4.32</v>
      </c>
      <c r="DC16" s="16">
        <v>273</v>
      </c>
      <c r="DD16" s="9">
        <f t="shared" si="18"/>
        <v>27.3</v>
      </c>
      <c r="DE16" s="9">
        <v>21.84</v>
      </c>
      <c r="DF16" s="16">
        <v>293</v>
      </c>
      <c r="DG16" s="9">
        <f>DF16*C16</f>
        <v>29.3</v>
      </c>
      <c r="DH16" s="9">
        <v>23.44</v>
      </c>
      <c r="DI16" s="16">
        <v>180</v>
      </c>
      <c r="DJ16" s="9">
        <f>DI16*C16</f>
        <v>18</v>
      </c>
      <c r="DK16" s="9">
        <v>14.4</v>
      </c>
      <c r="DL16" s="16">
        <v>290</v>
      </c>
      <c r="DM16" s="9">
        <f>DL16*C16</f>
        <v>29</v>
      </c>
      <c r="DN16" s="9">
        <v>23.2</v>
      </c>
      <c r="DO16" s="16">
        <v>315</v>
      </c>
      <c r="DP16" s="9">
        <f t="shared" si="19"/>
        <v>31.5</v>
      </c>
      <c r="DQ16" s="9">
        <v>25.2</v>
      </c>
      <c r="DR16" s="13">
        <f t="shared" si="11"/>
        <v>8465</v>
      </c>
      <c r="DS16" s="20">
        <f t="shared" si="11"/>
        <v>846.5</v>
      </c>
      <c r="DT16" s="20">
        <f t="shared" si="11"/>
        <v>672.62000000000012</v>
      </c>
      <c r="DU16" s="21">
        <f t="shared" si="12"/>
        <v>846.5</v>
      </c>
      <c r="DV16" s="21"/>
    </row>
    <row r="17" spans="1:126">
      <c r="A17" s="15" t="s">
        <v>82</v>
      </c>
      <c r="B17" s="29" t="s">
        <v>83</v>
      </c>
      <c r="C17" s="23">
        <v>0.5</v>
      </c>
      <c r="D17" s="22" t="s">
        <v>84</v>
      </c>
      <c r="E17" s="16">
        <v>9</v>
      </c>
      <c r="F17" s="9">
        <f t="shared" si="14"/>
        <v>4.5</v>
      </c>
      <c r="G17" s="9">
        <v>4.5</v>
      </c>
      <c r="H17" s="16">
        <v>5</v>
      </c>
      <c r="I17" s="9">
        <f t="shared" si="20"/>
        <v>2.5</v>
      </c>
      <c r="J17" s="9">
        <v>2.5</v>
      </c>
      <c r="K17" s="16">
        <v>11</v>
      </c>
      <c r="L17" s="9">
        <f>C17*K17</f>
        <v>5.5</v>
      </c>
      <c r="M17" s="9">
        <v>5.5</v>
      </c>
      <c r="N17" s="16">
        <v>11</v>
      </c>
      <c r="O17" s="9">
        <f>N17*C17</f>
        <v>5.5</v>
      </c>
      <c r="P17" s="9">
        <v>5.5</v>
      </c>
      <c r="Q17" s="16">
        <v>18</v>
      </c>
      <c r="R17" s="9">
        <f>Q17*C17</f>
        <v>9</v>
      </c>
      <c r="S17" s="9">
        <v>9</v>
      </c>
      <c r="T17" s="16">
        <v>16</v>
      </c>
      <c r="U17" s="9">
        <f>T17*C17</f>
        <v>8</v>
      </c>
      <c r="V17" s="9">
        <v>8</v>
      </c>
      <c r="W17" s="16">
        <v>14</v>
      </c>
      <c r="X17" s="9">
        <f>C17*W17</f>
        <v>7</v>
      </c>
      <c r="Y17" s="9">
        <v>7</v>
      </c>
      <c r="Z17" s="16">
        <v>11</v>
      </c>
      <c r="AA17" s="9">
        <f>Z17*C17</f>
        <v>5.5</v>
      </c>
      <c r="AB17" s="9">
        <v>5.5</v>
      </c>
      <c r="AC17" s="16">
        <v>18</v>
      </c>
      <c r="AD17" s="9">
        <f t="shared" si="15"/>
        <v>9</v>
      </c>
      <c r="AE17" s="9">
        <v>9</v>
      </c>
      <c r="AF17" s="16">
        <v>27</v>
      </c>
      <c r="AG17" s="9">
        <f t="shared" si="0"/>
        <v>13.5</v>
      </c>
      <c r="AH17" s="9">
        <v>13.5</v>
      </c>
      <c r="AI17" s="16">
        <v>24</v>
      </c>
      <c r="AJ17" s="9">
        <f t="shared" si="16"/>
        <v>12</v>
      </c>
      <c r="AK17" s="9">
        <v>12</v>
      </c>
      <c r="AL17" s="16">
        <v>14</v>
      </c>
      <c r="AM17" s="9">
        <f t="shared" si="13"/>
        <v>7</v>
      </c>
      <c r="AN17" s="9">
        <v>7</v>
      </c>
      <c r="AO17" s="16">
        <v>10</v>
      </c>
      <c r="AP17" s="9">
        <f t="shared" si="1"/>
        <v>5</v>
      </c>
      <c r="AQ17" s="9">
        <v>5</v>
      </c>
      <c r="AR17" s="16">
        <v>7</v>
      </c>
      <c r="AS17" s="9">
        <f t="shared" si="2"/>
        <v>3.5</v>
      </c>
      <c r="AT17" s="9">
        <v>3.5</v>
      </c>
      <c r="AU17" s="16">
        <v>11</v>
      </c>
      <c r="AV17" s="9">
        <f t="shared" si="3"/>
        <v>5.5</v>
      </c>
      <c r="AW17" s="9">
        <v>5.5</v>
      </c>
      <c r="AX17" s="16">
        <v>16</v>
      </c>
      <c r="AY17" s="9">
        <f t="shared" si="4"/>
        <v>8</v>
      </c>
      <c r="AZ17" s="9">
        <v>8</v>
      </c>
      <c r="BA17" s="25">
        <v>7</v>
      </c>
      <c r="BB17" s="9">
        <f>BA17*C17</f>
        <v>3.5</v>
      </c>
      <c r="BC17" s="9">
        <v>3.5</v>
      </c>
      <c r="BD17" s="16">
        <v>7</v>
      </c>
      <c r="BE17" s="9">
        <f t="shared" si="5"/>
        <v>3.5</v>
      </c>
      <c r="BF17" s="9">
        <v>3.5</v>
      </c>
      <c r="BG17" s="16">
        <v>6</v>
      </c>
      <c r="BH17" s="9">
        <f>BG17*C17</f>
        <v>3</v>
      </c>
      <c r="BI17" s="9">
        <v>3</v>
      </c>
      <c r="BJ17" s="16">
        <v>13</v>
      </c>
      <c r="BK17" s="9">
        <f>BJ17*C17</f>
        <v>6.5</v>
      </c>
      <c r="BL17" s="9">
        <v>6.5</v>
      </c>
      <c r="BM17" s="16">
        <v>21</v>
      </c>
      <c r="BN17" s="9">
        <f>BM17*C17</f>
        <v>10.5</v>
      </c>
      <c r="BO17" s="9">
        <v>10.5</v>
      </c>
      <c r="BP17" s="16">
        <v>8</v>
      </c>
      <c r="BQ17" s="9">
        <f>BP17*C17</f>
        <v>4</v>
      </c>
      <c r="BR17" s="9">
        <v>4</v>
      </c>
      <c r="BS17" s="16">
        <v>16</v>
      </c>
      <c r="BT17" s="9">
        <f>BS17*C17</f>
        <v>8</v>
      </c>
      <c r="BU17" s="9">
        <v>8</v>
      </c>
      <c r="BV17" s="16">
        <v>20</v>
      </c>
      <c r="BW17" s="9">
        <f>BV17*C17</f>
        <v>10</v>
      </c>
      <c r="BX17" s="9">
        <v>10</v>
      </c>
      <c r="BY17" s="16">
        <v>14</v>
      </c>
      <c r="BZ17" s="9">
        <f>BY17*C17</f>
        <v>7</v>
      </c>
      <c r="CA17" s="9">
        <v>7</v>
      </c>
      <c r="CB17" s="16">
        <v>22</v>
      </c>
      <c r="CC17" s="9">
        <f>C17*CB17</f>
        <v>11</v>
      </c>
      <c r="CD17" s="9">
        <v>11</v>
      </c>
      <c r="CE17" s="16">
        <v>0</v>
      </c>
      <c r="CF17" s="9">
        <f>CE17*C17</f>
        <v>0</v>
      </c>
      <c r="CG17" s="9">
        <v>0</v>
      </c>
      <c r="CH17" s="16">
        <v>14</v>
      </c>
      <c r="CI17" s="9">
        <f t="shared" si="7"/>
        <v>7</v>
      </c>
      <c r="CJ17" s="9">
        <v>7</v>
      </c>
      <c r="CK17" s="16">
        <v>18</v>
      </c>
      <c r="CL17" s="9">
        <f t="shared" si="17"/>
        <v>9</v>
      </c>
      <c r="CM17" s="9">
        <v>9</v>
      </c>
      <c r="CN17" s="16">
        <v>10</v>
      </c>
      <c r="CO17" s="9">
        <f>CN17*C17</f>
        <v>5</v>
      </c>
      <c r="CP17" s="9">
        <v>5</v>
      </c>
      <c r="CQ17" s="16">
        <v>20</v>
      </c>
      <c r="CR17" s="9">
        <f>CQ17*C17</f>
        <v>10</v>
      </c>
      <c r="CS17" s="9">
        <v>10</v>
      </c>
      <c r="CT17" s="16">
        <v>20</v>
      </c>
      <c r="CU17" s="9">
        <f>CT17*C17</f>
        <v>10</v>
      </c>
      <c r="CV17" s="9">
        <v>10</v>
      </c>
      <c r="CW17" s="16">
        <v>6</v>
      </c>
      <c r="CX17" s="9">
        <f>CW17*C17</f>
        <v>3</v>
      </c>
      <c r="CY17" s="9">
        <v>3</v>
      </c>
      <c r="CZ17" s="16">
        <v>5</v>
      </c>
      <c r="DA17" s="9">
        <f>CZ17*C17</f>
        <v>2.5</v>
      </c>
      <c r="DB17" s="9">
        <v>2.5</v>
      </c>
      <c r="DC17" s="16">
        <v>17</v>
      </c>
      <c r="DD17" s="9">
        <f t="shared" si="18"/>
        <v>8.5</v>
      </c>
      <c r="DE17" s="9">
        <v>8.5</v>
      </c>
      <c r="DF17" s="16">
        <v>19</v>
      </c>
      <c r="DG17" s="9">
        <f>DF17*C17</f>
        <v>9.5</v>
      </c>
      <c r="DH17" s="9">
        <v>9.5</v>
      </c>
      <c r="DI17" s="16">
        <v>11</v>
      </c>
      <c r="DJ17" s="9">
        <f>DI17*C17</f>
        <v>5.5</v>
      </c>
      <c r="DK17" s="9">
        <v>5.5</v>
      </c>
      <c r="DL17" s="16">
        <v>16</v>
      </c>
      <c r="DM17" s="9">
        <f>DL17*C17</f>
        <v>8</v>
      </c>
      <c r="DN17" s="9">
        <v>8</v>
      </c>
      <c r="DO17" s="16">
        <v>18</v>
      </c>
      <c r="DP17" s="9">
        <f t="shared" si="19"/>
        <v>9</v>
      </c>
      <c r="DQ17" s="9">
        <v>9</v>
      </c>
      <c r="DR17" s="13">
        <f t="shared" si="11"/>
        <v>530</v>
      </c>
      <c r="DS17" s="20">
        <f t="shared" si="11"/>
        <v>265</v>
      </c>
      <c r="DT17" s="20">
        <f t="shared" si="11"/>
        <v>265</v>
      </c>
      <c r="DU17" s="21">
        <f t="shared" si="12"/>
        <v>265</v>
      </c>
      <c r="DV17" s="21"/>
    </row>
    <row r="18" spans="1:126">
      <c r="A18" s="15" t="s">
        <v>85</v>
      </c>
      <c r="B18" s="29" t="s">
        <v>86</v>
      </c>
      <c r="C18" s="23">
        <v>10</v>
      </c>
      <c r="D18" s="22" t="s">
        <v>87</v>
      </c>
      <c r="E18" s="16">
        <v>1</v>
      </c>
      <c r="F18" s="9">
        <f t="shared" si="14"/>
        <v>10</v>
      </c>
      <c r="G18" s="9">
        <v>10</v>
      </c>
      <c r="H18" s="16">
        <v>1</v>
      </c>
      <c r="I18" s="9">
        <f t="shared" si="20"/>
        <v>10</v>
      </c>
      <c r="J18" s="9">
        <v>7.5</v>
      </c>
      <c r="K18" s="16">
        <v>1</v>
      </c>
      <c r="L18" s="9">
        <f>C18*K18</f>
        <v>10</v>
      </c>
      <c r="M18" s="9">
        <v>10</v>
      </c>
      <c r="N18" s="16"/>
      <c r="O18" s="9"/>
      <c r="P18" s="9"/>
      <c r="Q18" s="16"/>
      <c r="R18" s="9"/>
      <c r="S18" s="9"/>
      <c r="T18" s="16"/>
      <c r="U18" s="9"/>
      <c r="V18" s="9"/>
      <c r="W18" s="16"/>
      <c r="X18" s="9"/>
      <c r="Y18" s="9"/>
      <c r="Z18" s="16"/>
      <c r="AA18" s="9"/>
      <c r="AB18" s="9"/>
      <c r="AC18" s="16">
        <v>1</v>
      </c>
      <c r="AD18" s="9">
        <f t="shared" si="15"/>
        <v>10</v>
      </c>
      <c r="AE18" s="9">
        <v>10</v>
      </c>
      <c r="AF18" s="16">
        <v>1</v>
      </c>
      <c r="AG18" s="9">
        <f t="shared" si="0"/>
        <v>10</v>
      </c>
      <c r="AH18" s="9">
        <v>10</v>
      </c>
      <c r="AI18" s="16">
        <v>1</v>
      </c>
      <c r="AJ18" s="9">
        <f t="shared" si="16"/>
        <v>10</v>
      </c>
      <c r="AK18" s="9">
        <v>10</v>
      </c>
      <c r="AL18" s="16"/>
      <c r="AM18" s="9"/>
      <c r="AN18" s="9"/>
      <c r="AO18" s="16">
        <v>1</v>
      </c>
      <c r="AP18" s="9">
        <f t="shared" si="1"/>
        <v>10</v>
      </c>
      <c r="AQ18" s="9">
        <v>10</v>
      </c>
      <c r="AR18" s="16">
        <v>1</v>
      </c>
      <c r="AS18" s="9">
        <f t="shared" si="2"/>
        <v>10</v>
      </c>
      <c r="AT18" s="9">
        <v>10</v>
      </c>
      <c r="AU18" s="16">
        <v>1</v>
      </c>
      <c r="AV18" s="9">
        <f t="shared" si="3"/>
        <v>10</v>
      </c>
      <c r="AW18" s="9">
        <v>10</v>
      </c>
      <c r="AX18" s="16">
        <v>1</v>
      </c>
      <c r="AY18" s="9">
        <f t="shared" si="4"/>
        <v>10</v>
      </c>
      <c r="AZ18" s="9">
        <v>10</v>
      </c>
      <c r="BA18" s="25"/>
      <c r="BB18" s="9"/>
      <c r="BC18" s="9"/>
      <c r="BD18" s="16">
        <v>1</v>
      </c>
      <c r="BE18" s="9">
        <f t="shared" si="5"/>
        <v>10</v>
      </c>
      <c r="BF18" s="9">
        <v>10</v>
      </c>
      <c r="BG18" s="16"/>
      <c r="BH18" s="9"/>
      <c r="BI18" s="9"/>
      <c r="BJ18" s="16"/>
      <c r="BK18" s="9"/>
      <c r="BL18" s="9"/>
      <c r="BM18" s="16"/>
      <c r="BN18" s="9"/>
      <c r="BO18" s="9"/>
      <c r="BP18" s="16">
        <v>1</v>
      </c>
      <c r="BQ18" s="9">
        <f>BP18*C18</f>
        <v>10</v>
      </c>
      <c r="BR18" s="9">
        <v>10</v>
      </c>
      <c r="BS18" s="16"/>
      <c r="BT18" s="9"/>
      <c r="BU18" s="9"/>
      <c r="BV18" s="16"/>
      <c r="BW18" s="9"/>
      <c r="BX18" s="9"/>
      <c r="BY18" s="16">
        <v>1</v>
      </c>
      <c r="BZ18" s="9">
        <f>BY18*C18</f>
        <v>10</v>
      </c>
      <c r="CA18" s="9">
        <v>10</v>
      </c>
      <c r="CB18" s="16"/>
      <c r="CC18" s="9"/>
      <c r="CD18" s="9"/>
      <c r="CE18" s="16"/>
      <c r="CF18" s="9"/>
      <c r="CG18" s="9"/>
      <c r="CH18" s="16">
        <v>1</v>
      </c>
      <c r="CI18" s="9">
        <f t="shared" si="7"/>
        <v>10</v>
      </c>
      <c r="CJ18" s="9">
        <v>10</v>
      </c>
      <c r="CK18" s="16">
        <v>1</v>
      </c>
      <c r="CL18" s="9">
        <f t="shared" si="17"/>
        <v>10</v>
      </c>
      <c r="CM18" s="9">
        <v>10</v>
      </c>
      <c r="CN18" s="16"/>
      <c r="CO18" s="9"/>
      <c r="CP18" s="9"/>
      <c r="CQ18" s="16"/>
      <c r="CR18" s="9"/>
      <c r="CS18" s="9"/>
      <c r="CT18" s="16"/>
      <c r="CU18" s="9"/>
      <c r="CV18" s="9"/>
      <c r="CW18" s="16"/>
      <c r="CX18" s="9"/>
      <c r="CY18" s="9"/>
      <c r="CZ18" s="16"/>
      <c r="DA18" s="9"/>
      <c r="DB18" s="9"/>
      <c r="DC18" s="16">
        <v>1</v>
      </c>
      <c r="DD18" s="9">
        <f t="shared" si="18"/>
        <v>10</v>
      </c>
      <c r="DE18" s="9">
        <v>10</v>
      </c>
      <c r="DF18" s="16"/>
      <c r="DG18" s="9"/>
      <c r="DH18" s="9"/>
      <c r="DI18" s="16"/>
      <c r="DJ18" s="9"/>
      <c r="DK18" s="9"/>
      <c r="DL18" s="16"/>
      <c r="DM18" s="9"/>
      <c r="DN18" s="9"/>
      <c r="DO18" s="16">
        <v>1</v>
      </c>
      <c r="DP18" s="9">
        <f t="shared" si="19"/>
        <v>10</v>
      </c>
      <c r="DQ18" s="9">
        <v>10</v>
      </c>
      <c r="DR18" s="13">
        <f t="shared" si="11"/>
        <v>17</v>
      </c>
      <c r="DS18" s="20">
        <f t="shared" si="11"/>
        <v>170</v>
      </c>
      <c r="DT18" s="20">
        <f t="shared" si="11"/>
        <v>167.5</v>
      </c>
      <c r="DU18" s="21"/>
      <c r="DV18" s="21"/>
    </row>
    <row r="19" spans="1:126" ht="25.5">
      <c r="A19" s="15" t="s">
        <v>88</v>
      </c>
      <c r="B19" s="29" t="s">
        <v>89</v>
      </c>
      <c r="C19" s="23">
        <v>0.2</v>
      </c>
      <c r="D19" s="15" t="s">
        <v>54</v>
      </c>
      <c r="E19" s="16">
        <v>140</v>
      </c>
      <c r="F19" s="24">
        <f t="shared" si="14"/>
        <v>28</v>
      </c>
      <c r="G19" s="9">
        <v>14</v>
      </c>
      <c r="H19" s="19">
        <v>41</v>
      </c>
      <c r="I19" s="10">
        <f t="shared" si="20"/>
        <v>8.2000000000000011</v>
      </c>
      <c r="J19" s="9">
        <v>4.1000000000000005</v>
      </c>
      <c r="K19" s="16">
        <v>178</v>
      </c>
      <c r="L19" s="18">
        <f>K19*C19</f>
        <v>35.6</v>
      </c>
      <c r="M19" s="9">
        <v>17.8</v>
      </c>
      <c r="N19" s="16">
        <v>161</v>
      </c>
      <c r="O19" s="18">
        <f>N19*C19</f>
        <v>32.200000000000003</v>
      </c>
      <c r="P19" s="9">
        <v>16.100000000000001</v>
      </c>
      <c r="Q19" s="25">
        <v>135</v>
      </c>
      <c r="R19" s="24">
        <f>C19*Q19</f>
        <v>27</v>
      </c>
      <c r="S19" s="9">
        <v>13.5</v>
      </c>
      <c r="T19" s="16">
        <v>152</v>
      </c>
      <c r="U19" s="18">
        <f>T19*C19</f>
        <v>30.400000000000002</v>
      </c>
      <c r="V19" s="9">
        <v>15.200000000000001</v>
      </c>
      <c r="W19" s="16">
        <v>159</v>
      </c>
      <c r="X19" s="18">
        <f>W19*C19</f>
        <v>31.8</v>
      </c>
      <c r="Y19" s="9">
        <v>15.9</v>
      </c>
      <c r="Z19" s="16">
        <v>95</v>
      </c>
      <c r="AA19" s="16">
        <f>Z19*C19</f>
        <v>19</v>
      </c>
      <c r="AB19" s="9">
        <v>9.5</v>
      </c>
      <c r="AC19" s="16">
        <v>191</v>
      </c>
      <c r="AD19" s="18">
        <f t="shared" si="15"/>
        <v>38.200000000000003</v>
      </c>
      <c r="AE19" s="9">
        <v>19.100000000000001</v>
      </c>
      <c r="AF19" s="25">
        <v>253</v>
      </c>
      <c r="AG19" s="18">
        <f t="shared" si="0"/>
        <v>50.6</v>
      </c>
      <c r="AH19" s="9">
        <v>25.3</v>
      </c>
      <c r="AI19" s="16">
        <v>252</v>
      </c>
      <c r="AJ19" s="26">
        <f t="shared" si="16"/>
        <v>50.400000000000006</v>
      </c>
      <c r="AK19" s="9">
        <v>25.200000000000003</v>
      </c>
      <c r="AL19" s="16">
        <v>137</v>
      </c>
      <c r="AM19" s="18">
        <f>AL19*C19</f>
        <v>27.400000000000002</v>
      </c>
      <c r="AN19" s="9">
        <v>13.700000000000001</v>
      </c>
      <c r="AO19" s="16">
        <v>143</v>
      </c>
      <c r="AP19" s="18">
        <f t="shared" si="1"/>
        <v>28.6</v>
      </c>
      <c r="AQ19" s="9">
        <v>14.3</v>
      </c>
      <c r="AR19" s="16">
        <v>70</v>
      </c>
      <c r="AS19" s="18">
        <f t="shared" si="2"/>
        <v>14</v>
      </c>
      <c r="AT19" s="9">
        <v>7</v>
      </c>
      <c r="AU19" s="16">
        <v>100</v>
      </c>
      <c r="AV19" s="18">
        <f t="shared" si="3"/>
        <v>20</v>
      </c>
      <c r="AW19" s="9">
        <v>10</v>
      </c>
      <c r="AX19" s="16">
        <v>161</v>
      </c>
      <c r="AY19" s="18">
        <f t="shared" si="4"/>
        <v>32.200000000000003</v>
      </c>
      <c r="AZ19" s="9">
        <v>16.100000000000001</v>
      </c>
      <c r="BA19" s="16">
        <v>88</v>
      </c>
      <c r="BB19" s="18">
        <f>BA19*C19</f>
        <v>17.600000000000001</v>
      </c>
      <c r="BC19" s="9">
        <v>8.8000000000000007</v>
      </c>
      <c r="BD19" s="16">
        <v>124</v>
      </c>
      <c r="BE19" s="18">
        <f t="shared" si="5"/>
        <v>24.8</v>
      </c>
      <c r="BF19" s="9">
        <v>12.4</v>
      </c>
      <c r="BG19" s="16">
        <v>61</v>
      </c>
      <c r="BH19" s="18">
        <f>BG19*C19</f>
        <v>12.200000000000001</v>
      </c>
      <c r="BI19" s="9">
        <v>6.1000000000000005</v>
      </c>
      <c r="BJ19" s="16">
        <v>123</v>
      </c>
      <c r="BK19" s="18">
        <f>BJ19*C19</f>
        <v>24.6</v>
      </c>
      <c r="BL19" s="9">
        <v>12.3</v>
      </c>
      <c r="BM19" s="16">
        <v>241</v>
      </c>
      <c r="BN19" s="18">
        <f>BM19*C19</f>
        <v>48.2</v>
      </c>
      <c r="BO19" s="9">
        <v>24.1</v>
      </c>
      <c r="BP19" s="16">
        <v>90</v>
      </c>
      <c r="BQ19" s="18">
        <f>C19*BP19</f>
        <v>18</v>
      </c>
      <c r="BR19" s="9">
        <v>9</v>
      </c>
      <c r="BS19" s="16">
        <v>253</v>
      </c>
      <c r="BT19" s="18">
        <f>BS19*C19</f>
        <v>50.6</v>
      </c>
      <c r="BU19" s="9">
        <v>25.3</v>
      </c>
      <c r="BV19" s="16">
        <v>187</v>
      </c>
      <c r="BW19" s="18">
        <f>BV19*C19</f>
        <v>37.4</v>
      </c>
      <c r="BX19" s="9">
        <v>18.7</v>
      </c>
      <c r="BY19" s="16">
        <v>132</v>
      </c>
      <c r="BZ19" s="18">
        <f>BY19*C19</f>
        <v>26.400000000000002</v>
      </c>
      <c r="CA19" s="9">
        <v>13.75</v>
      </c>
      <c r="CB19" s="25">
        <f>223</f>
        <v>223</v>
      </c>
      <c r="CC19" s="18">
        <f>C19*CB19</f>
        <v>44.6</v>
      </c>
      <c r="CD19" s="9">
        <v>22.3</v>
      </c>
      <c r="CE19" s="16">
        <v>42</v>
      </c>
      <c r="CF19" s="18">
        <f>CE19*C19</f>
        <v>8.4</v>
      </c>
      <c r="CG19" s="9">
        <v>4.2</v>
      </c>
      <c r="CH19" s="16">
        <v>182</v>
      </c>
      <c r="CI19" s="18">
        <f t="shared" si="7"/>
        <v>36.4</v>
      </c>
      <c r="CJ19" s="9">
        <v>18.2</v>
      </c>
      <c r="CK19" s="16">
        <v>200</v>
      </c>
      <c r="CL19" s="18">
        <f t="shared" si="17"/>
        <v>40</v>
      </c>
      <c r="CM19" s="9">
        <v>20</v>
      </c>
      <c r="CN19" s="16">
        <v>110</v>
      </c>
      <c r="CO19" s="18">
        <f>CN19*C19</f>
        <v>22</v>
      </c>
      <c r="CP19" s="9">
        <v>11</v>
      </c>
      <c r="CQ19" s="16">
        <v>197</v>
      </c>
      <c r="CR19" s="18">
        <f>CQ19*C19</f>
        <v>39.400000000000006</v>
      </c>
      <c r="CS19" s="9">
        <v>19.700000000000003</v>
      </c>
      <c r="CT19" s="16">
        <v>205</v>
      </c>
      <c r="CU19" s="18">
        <f>CT19*C19</f>
        <v>41</v>
      </c>
      <c r="CV19" s="9">
        <v>20.5</v>
      </c>
      <c r="CW19" s="16">
        <v>42</v>
      </c>
      <c r="CX19" s="18">
        <f>CW19*C19</f>
        <v>8.4</v>
      </c>
      <c r="CY19" s="9">
        <v>4.2</v>
      </c>
      <c r="CZ19" s="16">
        <v>34</v>
      </c>
      <c r="DA19" s="18">
        <f>CZ19*C19</f>
        <v>6.8000000000000007</v>
      </c>
      <c r="DB19" s="9">
        <v>3.4000000000000004</v>
      </c>
      <c r="DC19" s="16">
        <v>169</v>
      </c>
      <c r="DD19" s="18">
        <f t="shared" si="18"/>
        <v>33.800000000000004</v>
      </c>
      <c r="DE19" s="9">
        <v>16.900000000000002</v>
      </c>
      <c r="DF19" s="16">
        <v>171</v>
      </c>
      <c r="DG19" s="18">
        <f>DF19*C19</f>
        <v>34.200000000000003</v>
      </c>
      <c r="DH19" s="9">
        <v>17.100000000000001</v>
      </c>
      <c r="DI19" s="16">
        <v>138</v>
      </c>
      <c r="DJ19" s="18">
        <f>DI19*C19</f>
        <v>27.6</v>
      </c>
      <c r="DK19" s="9">
        <v>13.8</v>
      </c>
      <c r="DL19" s="25">
        <v>182</v>
      </c>
      <c r="DM19" s="18">
        <f>DL19*C19</f>
        <v>36.4</v>
      </c>
      <c r="DN19" s="9">
        <v>18.2</v>
      </c>
      <c r="DO19" s="16">
        <v>193</v>
      </c>
      <c r="DP19" s="18">
        <f t="shared" si="19"/>
        <v>38.6</v>
      </c>
      <c r="DQ19" s="9">
        <v>19.3</v>
      </c>
      <c r="DR19" s="13">
        <f t="shared" si="11"/>
        <v>5755</v>
      </c>
      <c r="DS19" s="20">
        <f t="shared" si="11"/>
        <v>1151</v>
      </c>
      <c r="DT19" s="20">
        <f>G19+J19+M19+P19+S19+V19+Y19+AB19+AE19+AH19+AK19+AN19+AQ19+AT19+AW19+BC19+BF19+AZ19+BI19+BL19+BO19+BR19+BU19+BX19+CA19+CD19+CG19+CJ19+CM19+CP19+CS19+CV19+CY19+DB19+DE19+DH19+DK19+DN19+DQ19</f>
        <v>576.04999999999995</v>
      </c>
      <c r="DU19" s="21"/>
      <c r="DV19" s="21"/>
    </row>
    <row r="20" spans="1:126">
      <c r="A20" s="22" t="s">
        <v>90</v>
      </c>
      <c r="B20" s="29" t="s">
        <v>91</v>
      </c>
      <c r="C20" s="23">
        <v>0.5</v>
      </c>
      <c r="D20" s="22" t="s">
        <v>51</v>
      </c>
      <c r="E20" s="16">
        <v>1</v>
      </c>
      <c r="F20" s="18">
        <f t="shared" si="14"/>
        <v>0.5</v>
      </c>
      <c r="G20" s="9">
        <v>0</v>
      </c>
      <c r="H20" s="19">
        <v>1</v>
      </c>
      <c r="I20" s="10">
        <f t="shared" si="20"/>
        <v>0.5</v>
      </c>
      <c r="J20" s="9">
        <v>0</v>
      </c>
      <c r="K20" s="16">
        <v>1</v>
      </c>
      <c r="L20" s="18">
        <f>K20*C20</f>
        <v>0.5</v>
      </c>
      <c r="M20" s="9">
        <v>0</v>
      </c>
      <c r="N20" s="16">
        <v>1</v>
      </c>
      <c r="O20" s="18">
        <f>N20*C20</f>
        <v>0.5</v>
      </c>
      <c r="P20" s="9">
        <v>0</v>
      </c>
      <c r="Q20" s="16">
        <v>1</v>
      </c>
      <c r="R20" s="18">
        <f>Q20*C20</f>
        <v>0.5</v>
      </c>
      <c r="S20" s="9">
        <v>0</v>
      </c>
      <c r="T20" s="16">
        <v>1</v>
      </c>
      <c r="U20" s="18">
        <f>T20*C20</f>
        <v>0.5</v>
      </c>
      <c r="V20" s="9">
        <v>0</v>
      </c>
      <c r="W20" s="16">
        <v>1</v>
      </c>
      <c r="X20" s="18">
        <f>W20*C20</f>
        <v>0.5</v>
      </c>
      <c r="Y20" s="9">
        <v>0</v>
      </c>
      <c r="Z20" s="16">
        <v>1</v>
      </c>
      <c r="AA20" s="18">
        <f>Z20*C20</f>
        <v>0.5</v>
      </c>
      <c r="AB20" s="9">
        <v>0</v>
      </c>
      <c r="AC20" s="16">
        <v>1</v>
      </c>
      <c r="AD20" s="18">
        <f t="shared" si="15"/>
        <v>0.5</v>
      </c>
      <c r="AE20" s="9">
        <v>0</v>
      </c>
      <c r="AF20" s="16">
        <v>1</v>
      </c>
      <c r="AG20" s="18">
        <f t="shared" si="0"/>
        <v>0.5</v>
      </c>
      <c r="AH20" s="9">
        <v>0</v>
      </c>
      <c r="AI20" s="16">
        <v>1</v>
      </c>
      <c r="AJ20" s="18">
        <f t="shared" si="16"/>
        <v>0.5</v>
      </c>
      <c r="AK20" s="9">
        <v>0</v>
      </c>
      <c r="AL20" s="16">
        <v>1</v>
      </c>
      <c r="AM20" s="18">
        <f>AL20*C20</f>
        <v>0.5</v>
      </c>
      <c r="AN20" s="9">
        <v>0</v>
      </c>
      <c r="AO20" s="16">
        <v>1</v>
      </c>
      <c r="AP20" s="18">
        <f t="shared" si="1"/>
        <v>0.5</v>
      </c>
      <c r="AQ20" s="9">
        <v>0</v>
      </c>
      <c r="AR20" s="16">
        <v>1</v>
      </c>
      <c r="AS20" s="18">
        <f t="shared" si="2"/>
        <v>0.5</v>
      </c>
      <c r="AT20" s="9">
        <v>0</v>
      </c>
      <c r="AU20" s="16">
        <v>1</v>
      </c>
      <c r="AV20" s="18">
        <f t="shared" si="3"/>
        <v>0.5</v>
      </c>
      <c r="AW20" s="9">
        <v>0</v>
      </c>
      <c r="AX20" s="16">
        <v>1</v>
      </c>
      <c r="AY20" s="18">
        <f t="shared" si="4"/>
        <v>0.5</v>
      </c>
      <c r="AZ20" s="9">
        <v>0</v>
      </c>
      <c r="BA20" s="16">
        <v>1</v>
      </c>
      <c r="BB20" s="18">
        <f>BA20*C20</f>
        <v>0.5</v>
      </c>
      <c r="BC20" s="9">
        <v>0</v>
      </c>
      <c r="BD20" s="16">
        <v>1</v>
      </c>
      <c r="BE20" s="18">
        <f t="shared" si="5"/>
        <v>0.5</v>
      </c>
      <c r="BF20" s="9">
        <v>0</v>
      </c>
      <c r="BG20" s="16">
        <v>1</v>
      </c>
      <c r="BH20" s="18">
        <f>BG20*C20</f>
        <v>0.5</v>
      </c>
      <c r="BI20" s="9">
        <v>0</v>
      </c>
      <c r="BJ20" s="16">
        <v>1</v>
      </c>
      <c r="BK20" s="18">
        <f>BJ20*C20</f>
        <v>0.5</v>
      </c>
      <c r="BL20" s="9">
        <v>0</v>
      </c>
      <c r="BM20" s="16">
        <v>1</v>
      </c>
      <c r="BN20" s="18">
        <f>BM20*C20</f>
        <v>0.5</v>
      </c>
      <c r="BO20" s="9">
        <v>0</v>
      </c>
      <c r="BP20" s="16">
        <v>1</v>
      </c>
      <c r="BQ20" s="18">
        <f>BP20*C20</f>
        <v>0.5</v>
      </c>
      <c r="BR20" s="9">
        <v>0</v>
      </c>
      <c r="BS20" s="16">
        <v>1</v>
      </c>
      <c r="BT20" s="18">
        <f>BS20*C20</f>
        <v>0.5</v>
      </c>
      <c r="BU20" s="9">
        <v>0</v>
      </c>
      <c r="BV20" s="16">
        <v>1</v>
      </c>
      <c r="BW20" s="18">
        <f>BV20*C20</f>
        <v>0.5</v>
      </c>
      <c r="BX20" s="9">
        <v>0</v>
      </c>
      <c r="BY20" s="16">
        <v>1</v>
      </c>
      <c r="BZ20" s="10">
        <f>BY20*BT20</f>
        <v>0.5</v>
      </c>
      <c r="CA20" s="9">
        <v>0</v>
      </c>
      <c r="CB20" s="16">
        <v>1</v>
      </c>
      <c r="CC20" s="18">
        <f>CB20*C20</f>
        <v>0.5</v>
      </c>
      <c r="CD20" s="9">
        <v>0</v>
      </c>
      <c r="CE20" s="16">
        <v>1</v>
      </c>
      <c r="CF20" s="18">
        <f>CE20*C20</f>
        <v>0.5</v>
      </c>
      <c r="CG20" s="9">
        <v>0</v>
      </c>
      <c r="CH20" s="16">
        <v>1</v>
      </c>
      <c r="CI20" s="18">
        <f t="shared" si="7"/>
        <v>0.5</v>
      </c>
      <c r="CJ20" s="9">
        <v>0</v>
      </c>
      <c r="CK20" s="16">
        <v>1</v>
      </c>
      <c r="CL20" s="18">
        <f t="shared" si="17"/>
        <v>0.5</v>
      </c>
      <c r="CM20" s="9">
        <v>0</v>
      </c>
      <c r="CN20" s="16">
        <v>1</v>
      </c>
      <c r="CO20" s="18">
        <f>CN20*C20</f>
        <v>0.5</v>
      </c>
      <c r="CP20" s="9">
        <v>0</v>
      </c>
      <c r="CQ20" s="16">
        <v>1</v>
      </c>
      <c r="CR20" s="18">
        <f>CQ20*C20</f>
        <v>0.5</v>
      </c>
      <c r="CS20" s="9">
        <v>0</v>
      </c>
      <c r="CT20" s="16">
        <v>1</v>
      </c>
      <c r="CU20" s="18">
        <f>CT20*C20</f>
        <v>0.5</v>
      </c>
      <c r="CV20" s="9">
        <v>0</v>
      </c>
      <c r="CW20" s="16">
        <v>1</v>
      </c>
      <c r="CX20" s="18">
        <f>CW20*C20</f>
        <v>0.5</v>
      </c>
      <c r="CY20" s="9">
        <v>0</v>
      </c>
      <c r="CZ20" s="16">
        <v>1</v>
      </c>
      <c r="DA20" s="10">
        <f>CZ20*CU20</f>
        <v>0.5</v>
      </c>
      <c r="DB20" s="32">
        <v>0</v>
      </c>
      <c r="DC20" s="16">
        <v>1</v>
      </c>
      <c r="DD20" s="18">
        <f t="shared" si="18"/>
        <v>0.5</v>
      </c>
      <c r="DE20" s="9">
        <v>0</v>
      </c>
      <c r="DF20" s="16">
        <v>1</v>
      </c>
      <c r="DG20" s="18">
        <f>DF20*C20</f>
        <v>0.5</v>
      </c>
      <c r="DH20" s="9">
        <v>0</v>
      </c>
      <c r="DI20" s="16">
        <v>1</v>
      </c>
      <c r="DJ20" s="18">
        <f>DI20*C20</f>
        <v>0.5</v>
      </c>
      <c r="DK20" s="9">
        <v>0</v>
      </c>
      <c r="DL20" s="16">
        <v>1</v>
      </c>
      <c r="DM20" s="10">
        <f>DL20*DG20</f>
        <v>0.5</v>
      </c>
      <c r="DN20" s="9">
        <v>0</v>
      </c>
      <c r="DO20" s="16">
        <v>1</v>
      </c>
      <c r="DP20" s="18">
        <f t="shared" si="19"/>
        <v>0.5</v>
      </c>
      <c r="DQ20" s="9">
        <v>0</v>
      </c>
      <c r="DR20" s="13">
        <f>E20+H20+K20+N20+Q20+T20+W20+Z20+AC20+AF20+AI20+AL20+AO20+AR20+AU20+BA20+BD20+AX20+BG20+BJ20+BM20+BP20+BS20+BV20+BY20+CB20+CE20+CH20+CK20+CN20+CQ20+CT20+CW20+CZ20+DC20+DF20+DI20+DL20+DO20</f>
        <v>39</v>
      </c>
      <c r="DS20" s="20">
        <f t="shared" ref="DS20:DS21" si="21">F20+I20+L20+O20+R20+U20+X20+AA20+AD20+AG20+AJ20+AM20+AP20+AS20+AV20+BB20+BE20+AY20+BH20+BK20+BN20+BQ20+BT20+BW20+BZ20+CC20+CF20+CI20+CL20+CO20+CR20+CU20+CX20+DA20+DD20+DG20+DJ20+DM20+DP20</f>
        <v>19.5</v>
      </c>
      <c r="DT20" s="20">
        <f>G20+J20+M20+P20+S20+V20+Y20+AB20+AE20+AH20+AK20+AN20+AQ20+AT20+AW20+BC20+BF20+AZ20+BI20+BL20+BO20+BR20+BU20+BX20+CA20+CD20+CG20+CJ20+CM20+CP20+CS20+CV20+CY20+DB20+DE20+DH20+DK20+DN20+DQ20</f>
        <v>0</v>
      </c>
      <c r="DU20" s="21">
        <f t="shared" si="12"/>
        <v>19.5</v>
      </c>
      <c r="DV20" s="21"/>
    </row>
    <row r="21" spans="1:126">
      <c r="A21" s="51" t="s">
        <v>92</v>
      </c>
      <c r="B21" s="52"/>
      <c r="C21" s="52"/>
      <c r="D21" s="53"/>
      <c r="E21" s="29"/>
      <c r="F21" s="34">
        <f>SUM(F4:F20)</f>
        <v>87.52600000000001</v>
      </c>
      <c r="G21" s="34">
        <f>SUM(G4:G20)</f>
        <v>63.366</v>
      </c>
      <c r="H21" s="34"/>
      <c r="I21" s="34">
        <f>SUM(I4:I20)</f>
        <v>40.974000000000004</v>
      </c>
      <c r="J21" s="34">
        <f>SUM(J4:J20)</f>
        <v>26.000000000000004</v>
      </c>
      <c r="K21" s="29"/>
      <c r="L21" s="34">
        <f>SUM(L4:L20)</f>
        <v>97.837999999999994</v>
      </c>
      <c r="M21" s="34">
        <f>SUM(M4:M20)</f>
        <v>69.698000000000008</v>
      </c>
      <c r="N21" s="29"/>
      <c r="O21" s="34">
        <f>SUM(O4:O20)</f>
        <v>81.353999999999999</v>
      </c>
      <c r="P21" s="34">
        <f>SUM(P4:P20)</f>
        <v>57.443999999999996</v>
      </c>
      <c r="Q21" s="29"/>
      <c r="R21" s="34">
        <f>SUM(R4:R20)</f>
        <v>85.623999999999995</v>
      </c>
      <c r="S21" s="34">
        <f>SUM(S4:S20)</f>
        <v>62.783999999999992</v>
      </c>
      <c r="T21" s="29"/>
      <c r="U21" s="34">
        <f>SUM(U4:U20)</f>
        <v>88.048000000000002</v>
      </c>
      <c r="V21" s="34">
        <f>SUM(V4:V20)</f>
        <v>63.688000000000002</v>
      </c>
      <c r="W21" s="29"/>
      <c r="X21" s="34">
        <f>SUM(X4:X20)</f>
        <v>87.197999999999993</v>
      </c>
      <c r="Y21" s="34">
        <f>SUM(Y4:Y20)</f>
        <v>62.497999999999998</v>
      </c>
      <c r="Z21" s="29"/>
      <c r="AA21" s="34">
        <f>SUM(AA4:AA20)</f>
        <v>58.102000000000004</v>
      </c>
      <c r="AB21" s="34">
        <f>SUM(AB4:AB20)</f>
        <v>42.311999999999998</v>
      </c>
      <c r="AC21" s="29"/>
      <c r="AD21" s="34">
        <f>SUM(AD4:AD20)</f>
        <v>119.452</v>
      </c>
      <c r="AE21" s="34">
        <f>SUM(AE4:AE20)</f>
        <v>86.942000000000007</v>
      </c>
      <c r="AF21" s="29"/>
      <c r="AG21" s="34">
        <f>SUM(AG4:AG20)</f>
        <v>151.84799999999998</v>
      </c>
      <c r="AH21" s="34">
        <f>SUM(AH4:AH20)</f>
        <v>108.378</v>
      </c>
      <c r="AI21" s="29"/>
      <c r="AJ21" s="34">
        <f>SUM(AJ4:AJ20)</f>
        <v>141.33000000000001</v>
      </c>
      <c r="AK21" s="34">
        <f>SUM(AK4:AK20)</f>
        <v>101.8</v>
      </c>
      <c r="AL21" s="29"/>
      <c r="AM21" s="34">
        <f>SUM(AM4:AM20)</f>
        <v>81.59</v>
      </c>
      <c r="AN21" s="34">
        <f>SUM(AN4:AN20)</f>
        <v>59.19</v>
      </c>
      <c r="AO21" s="29"/>
      <c r="AP21" s="34">
        <f>SUM(AP4:AP20)</f>
        <v>81.794000000000011</v>
      </c>
      <c r="AQ21" s="34">
        <f>SUM(AQ4:AQ20)</f>
        <v>58.554000000000002</v>
      </c>
      <c r="AR21" s="29"/>
      <c r="AS21" s="34">
        <f>SUM(AS4:AS20)</f>
        <v>53.1</v>
      </c>
      <c r="AT21" s="34">
        <f>SUM(AT4:AT20)</f>
        <v>39.24</v>
      </c>
      <c r="AU21" s="29"/>
      <c r="AV21" s="34">
        <f>SUM(AV4:AV20)</f>
        <v>70.460000000000008</v>
      </c>
      <c r="AW21" s="34">
        <f>SUM(AW4:AW20)</f>
        <v>51.92</v>
      </c>
      <c r="AX21" s="29"/>
      <c r="AY21" s="34">
        <f>SUM(AY4:AY20)</f>
        <v>99.846000000000004</v>
      </c>
      <c r="AZ21" s="34">
        <f>SUM(AZ4:AZ20)</f>
        <v>72.626000000000005</v>
      </c>
      <c r="BA21" s="29"/>
      <c r="BB21" s="34">
        <f>SUM(BB4:BB20)</f>
        <v>51.706000000000003</v>
      </c>
      <c r="BC21" s="34">
        <f>SUM(BC4:BC20)</f>
        <v>37.146000000000001</v>
      </c>
      <c r="BD21" s="29"/>
      <c r="BE21" s="34">
        <f>SUM(BE4:BE20)</f>
        <v>71.474000000000004</v>
      </c>
      <c r="BF21" s="34">
        <f>SUM(BF4:BF20)</f>
        <v>51.013999999999996</v>
      </c>
      <c r="BG21" s="29"/>
      <c r="BH21" s="34">
        <f>SUM(BH4:BH20)</f>
        <v>38.714000000000006</v>
      </c>
      <c r="BI21" s="34">
        <f>SUM(BI4:BI20)</f>
        <v>28.104000000000003</v>
      </c>
      <c r="BJ21" s="29"/>
      <c r="BK21" s="34">
        <f>SUM(BK4:BK20)</f>
        <v>70.391999999999996</v>
      </c>
      <c r="BL21" s="34">
        <f>SUM(BL4:BL20)</f>
        <v>50.861999999999995</v>
      </c>
      <c r="BM21" s="29"/>
      <c r="BN21" s="34">
        <f>SUM(BN4:BN20)</f>
        <v>132.59399999999999</v>
      </c>
      <c r="BO21" s="34">
        <f>SUM(BO4:BO20)</f>
        <v>95.104000000000013</v>
      </c>
      <c r="BP21" s="29"/>
      <c r="BQ21" s="34">
        <f>SUM(BQ4:BQ20)</f>
        <v>60.445999999999998</v>
      </c>
      <c r="BR21" s="34">
        <f>SUM(BR4:BR20)</f>
        <v>44.125999999999998</v>
      </c>
      <c r="BS21" s="29"/>
      <c r="BT21" s="34">
        <f>SUM(BT4:BT20)</f>
        <v>131.012</v>
      </c>
      <c r="BU21" s="34">
        <f>SUM(BU4:BU20)</f>
        <v>92.691999999999993</v>
      </c>
      <c r="BV21" s="29"/>
      <c r="BW21" s="34">
        <f>SUM(BW4:BW20)</f>
        <v>101.066</v>
      </c>
      <c r="BX21" s="34">
        <f>SUM(BX4:BX20)</f>
        <v>72.566000000000003</v>
      </c>
      <c r="BY21" s="29"/>
      <c r="BZ21" s="34">
        <f>SUM(BZ4:BZ20)</f>
        <v>85.356000000000009</v>
      </c>
      <c r="CA21" s="34">
        <f>SUM(CA4:CA20)</f>
        <v>62.996000000000002</v>
      </c>
      <c r="CB21" s="29"/>
      <c r="CC21" s="34">
        <f>SUM(CC4:CC20)</f>
        <v>122.05600000000001</v>
      </c>
      <c r="CD21" s="34">
        <f>SUM(CD4:CD20)</f>
        <v>87.805999999999997</v>
      </c>
      <c r="CE21" s="29"/>
      <c r="CF21" s="34">
        <f>SUM(CF4:CF20)</f>
        <v>20.194000000000003</v>
      </c>
      <c r="CG21" s="34">
        <f>SUM(CG4:CG20)</f>
        <v>10</v>
      </c>
      <c r="CH21" s="29"/>
      <c r="CI21" s="34">
        <f>SUM(CI4:CI20)</f>
        <v>105.85</v>
      </c>
      <c r="CJ21" s="34">
        <f>SUM(CJ4:CJ20)</f>
        <v>76.16</v>
      </c>
      <c r="CK21" s="29"/>
      <c r="CL21" s="34">
        <f>SUM(CL4:CL20)</f>
        <v>112.76600000000001</v>
      </c>
      <c r="CM21" s="34">
        <f>SUM(CM4:CM20)</f>
        <v>80.945999999999998</v>
      </c>
      <c r="CN21" s="29"/>
      <c r="CO21" s="34">
        <f>SUM(CO4:CO20)</f>
        <v>62.352000000000004</v>
      </c>
      <c r="CP21" s="34">
        <f>SUM(CP4:CP20)</f>
        <v>44.741999999999997</v>
      </c>
      <c r="CQ21" s="29"/>
      <c r="CR21" s="34">
        <f>SUM(CR4:CR20)</f>
        <v>117.76</v>
      </c>
      <c r="CS21" s="34">
        <f>SUM(CS4:CS20)</f>
        <v>85.52</v>
      </c>
      <c r="CT21" s="29"/>
      <c r="CU21" s="34">
        <f>SUM(CU4:CU20)</f>
        <v>114.65199999999999</v>
      </c>
      <c r="CV21" s="34">
        <f>SUM(CV4:CV20)</f>
        <v>82.552000000000007</v>
      </c>
      <c r="CW21" s="29"/>
      <c r="CX21" s="34">
        <f>SUM(CX4:CX20)</f>
        <v>30.438000000000002</v>
      </c>
      <c r="CY21" s="34">
        <f>SUM(CY4:CY20)</f>
        <v>21</v>
      </c>
      <c r="CZ21" s="29"/>
      <c r="DA21" s="34">
        <f>SUM(DA4:DA20)</f>
        <v>27.477999999999998</v>
      </c>
      <c r="DB21" s="34">
        <f>SUM(DB4:DB20)</f>
        <v>20.457999999999998</v>
      </c>
      <c r="DC21" s="29"/>
      <c r="DD21" s="34">
        <f>SUM(DD4:DD20)</f>
        <v>106.48400000000001</v>
      </c>
      <c r="DE21" s="34">
        <f>SUM(DE4:DE20)</f>
        <v>77.634</v>
      </c>
      <c r="DF21" s="29"/>
      <c r="DG21" s="34">
        <f>SUM(DG4:DG20)</f>
        <v>100.602</v>
      </c>
      <c r="DH21" s="34">
        <f>SUM(DH4:DH20)</f>
        <v>73.032000000000011</v>
      </c>
      <c r="DI21" s="29"/>
      <c r="DJ21" s="34">
        <f>SUM(DJ4:DJ20)</f>
        <v>74.198000000000008</v>
      </c>
      <c r="DK21" s="34">
        <f>SUM(DK4:DK20)</f>
        <v>52.918000000000006</v>
      </c>
      <c r="DL21" s="29"/>
      <c r="DM21" s="34">
        <f>SUM(DM4:DM20)</f>
        <v>100.86799999999999</v>
      </c>
      <c r="DN21" s="34">
        <f>SUM(DN4:DN20)</f>
        <v>72.298000000000002</v>
      </c>
      <c r="DO21" s="29"/>
      <c r="DP21" s="34">
        <f>SUM(DP4:DP20)</f>
        <v>118.542</v>
      </c>
      <c r="DQ21" s="34">
        <f>SUM(DQ4:DQ20)</f>
        <v>86.161999999999992</v>
      </c>
      <c r="DR21" s="13"/>
      <c r="DS21" s="20">
        <f t="shared" si="21"/>
        <v>3383.0839999999994</v>
      </c>
      <c r="DT21" s="20">
        <f>G21+J21+M21+P21+S21+V21+Y21+AB21+AE21+AH21+AK21+AN21+AQ21+AT21+AW21+BC21+BF21+AZ21+BI21+BL21+BO21+BR21+BU21+BX21+CA21+CD21+CG21+CJ21+CM21+CP21+CS21+CV21+CY21+DB21+DE21+DH21+DK21+DN21+DQ21</f>
        <v>2432.2779999999998</v>
      </c>
      <c r="DU21" s="35"/>
      <c r="DV21" s="21"/>
    </row>
    <row r="22" spans="1:126">
      <c r="A22" s="36"/>
      <c r="B22" s="36"/>
      <c r="C22" s="36"/>
      <c r="D22" s="36"/>
      <c r="E22" s="36"/>
      <c r="F22" s="37"/>
      <c r="G22" s="36"/>
      <c r="H22" s="36"/>
      <c r="I22" s="36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  <c r="V22" s="36"/>
      <c r="W22" s="37"/>
      <c r="X22" s="36"/>
      <c r="Y22" s="37"/>
      <c r="Z22" s="36"/>
      <c r="AA22" s="37"/>
      <c r="AB22" s="36"/>
      <c r="AC22" s="37"/>
    </row>
    <row r="23" spans="1:126">
      <c r="A23" s="36"/>
      <c r="B23" s="36"/>
      <c r="C23" s="36"/>
      <c r="D23" s="36"/>
      <c r="E23" s="36"/>
      <c r="F23" s="37"/>
      <c r="G23" s="36"/>
      <c r="H23" s="36"/>
      <c r="I23" s="36"/>
      <c r="J23" s="36"/>
      <c r="K23" s="37"/>
      <c r="L23" s="36"/>
      <c r="M23" s="37"/>
      <c r="N23" s="36"/>
      <c r="O23" s="37"/>
      <c r="P23" s="36"/>
      <c r="Q23" s="37"/>
      <c r="R23" s="36"/>
      <c r="S23" s="37"/>
      <c r="T23" s="36"/>
      <c r="U23" s="37"/>
      <c r="V23" s="36"/>
      <c r="W23" s="37"/>
      <c r="X23" s="36"/>
      <c r="Y23" s="37"/>
      <c r="Z23" s="36"/>
      <c r="AA23" s="37"/>
      <c r="AB23" s="36"/>
      <c r="AC23" s="37"/>
      <c r="AJ23" s="31"/>
    </row>
    <row r="24" spans="1:126">
      <c r="A24" s="36"/>
      <c r="B24" s="36"/>
      <c r="C24" s="36"/>
      <c r="D24" s="36"/>
      <c r="E24" s="36"/>
      <c r="F24" s="37"/>
      <c r="G24" s="36"/>
      <c r="H24" s="36"/>
      <c r="I24" s="36"/>
      <c r="J24" s="36"/>
      <c r="K24" s="37"/>
      <c r="L24" s="36"/>
      <c r="M24" s="37"/>
      <c r="N24" s="36"/>
      <c r="O24" s="37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7"/>
    </row>
    <row r="25" spans="1:126">
      <c r="A25" s="36"/>
      <c r="B25" s="36"/>
      <c r="C25" s="36"/>
      <c r="D25" s="36"/>
      <c r="E25" s="36"/>
      <c r="F25" s="37"/>
      <c r="G25" s="36"/>
      <c r="H25" s="36"/>
      <c r="I25" s="36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  <c r="V25" s="36"/>
      <c r="W25" s="37"/>
      <c r="X25" s="36"/>
      <c r="Y25" s="37"/>
      <c r="Z25" s="36"/>
      <c r="AA25" s="37"/>
      <c r="AB25" s="36"/>
      <c r="AC25" s="37"/>
    </row>
    <row r="26" spans="1:126">
      <c r="A26" s="36"/>
      <c r="B26" s="36"/>
      <c r="C26" s="36"/>
      <c r="D26" s="36"/>
      <c r="E26" s="36"/>
      <c r="F26" s="37"/>
      <c r="G26" s="36"/>
      <c r="H26" s="36"/>
      <c r="I26" s="36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7"/>
    </row>
    <row r="27" spans="1:126">
      <c r="A27" s="36"/>
      <c r="B27" s="36"/>
      <c r="C27" s="36"/>
      <c r="D27" s="36"/>
      <c r="E27" s="36"/>
      <c r="F27" s="37"/>
      <c r="G27" s="36"/>
      <c r="H27" s="36"/>
      <c r="I27" s="36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</row>
    <row r="28" spans="1:126">
      <c r="A28" s="36"/>
      <c r="B28" s="36"/>
      <c r="C28" s="36"/>
      <c r="D28" s="36"/>
      <c r="E28" s="36"/>
      <c r="F28" s="37"/>
      <c r="G28" s="36"/>
      <c r="H28" s="36"/>
      <c r="I28" s="36"/>
      <c r="J28" s="36"/>
      <c r="K28" s="37"/>
      <c r="L28" s="36"/>
      <c r="M28" s="37"/>
      <c r="N28" s="36"/>
      <c r="O28" s="37"/>
      <c r="P28" s="36"/>
      <c r="Q28" s="37"/>
      <c r="R28" s="36"/>
      <c r="S28" s="37"/>
      <c r="T28" s="36"/>
      <c r="U28" s="37"/>
      <c r="V28" s="36"/>
      <c r="W28" s="37"/>
      <c r="X28" s="36"/>
      <c r="Y28" s="37"/>
      <c r="Z28" s="36"/>
      <c r="AA28" s="37"/>
      <c r="AB28" s="36"/>
      <c r="AC28" s="37"/>
    </row>
    <row r="29" spans="1:126">
      <c r="A29" s="36"/>
      <c r="B29" s="36"/>
      <c r="C29" s="36"/>
      <c r="D29" s="36"/>
      <c r="E29" s="36"/>
      <c r="F29" s="37"/>
      <c r="G29" s="36"/>
      <c r="H29" s="36"/>
      <c r="I29" s="36"/>
      <c r="J29" s="36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7"/>
      <c r="V29" s="36"/>
      <c r="W29" s="37"/>
      <c r="X29" s="36"/>
      <c r="Y29" s="37"/>
      <c r="Z29" s="36"/>
      <c r="AA29" s="37"/>
      <c r="AB29" s="36"/>
      <c r="AC29" s="37"/>
    </row>
    <row r="34" spans="119:119">
      <c r="DO34" s="27">
        <f>30.904-26</f>
        <v>4.9039999999999999</v>
      </c>
    </row>
    <row r="35" spans="119:119">
      <c r="DO35" s="27">
        <f>110.518-108.378</f>
        <v>2.1400000000000006</v>
      </c>
    </row>
    <row r="36" spans="119:119">
      <c r="DO36" s="27">
        <f>62.446-62.996</f>
        <v>-0.55000000000000426</v>
      </c>
    </row>
    <row r="37" spans="119:119">
      <c r="DO37" s="5">
        <f>13.574-10</f>
        <v>3.5739999999999998</v>
      </c>
    </row>
    <row r="38" spans="119:119">
      <c r="DO38" s="27">
        <f>22.488-21</f>
        <v>1.4879999999999995</v>
      </c>
    </row>
  </sheetData>
  <mergeCells count="45">
    <mergeCell ref="N1:O1"/>
    <mergeCell ref="A21:D21"/>
    <mergeCell ref="C1:C2"/>
    <mergeCell ref="D1:D2"/>
    <mergeCell ref="E1:F1"/>
    <mergeCell ref="H1:I1"/>
    <mergeCell ref="K1:L1"/>
    <mergeCell ref="AX1:AY1"/>
    <mergeCell ref="Q1:R1"/>
    <mergeCell ref="T1:U1"/>
    <mergeCell ref="W1:X1"/>
    <mergeCell ref="Z1:AA1"/>
    <mergeCell ref="AC1:AD1"/>
    <mergeCell ref="AF1:AG1"/>
    <mergeCell ref="AI1:AJ1"/>
    <mergeCell ref="AL1:AM1"/>
    <mergeCell ref="AO1:AP1"/>
    <mergeCell ref="AR1:AS1"/>
    <mergeCell ref="AU1:AV1"/>
    <mergeCell ref="CH1:CI1"/>
    <mergeCell ref="BA1:BB1"/>
    <mergeCell ref="BD1:BE1"/>
    <mergeCell ref="BG1:BH1"/>
    <mergeCell ref="BJ1:BK1"/>
    <mergeCell ref="BM1:BN1"/>
    <mergeCell ref="BP1:BQ1"/>
    <mergeCell ref="DF1:DG1"/>
    <mergeCell ref="DI1:DJ1"/>
    <mergeCell ref="DL1:DM1"/>
    <mergeCell ref="DO1:DP1"/>
    <mergeCell ref="DR1:DS1"/>
    <mergeCell ref="A2:B2"/>
    <mergeCell ref="A3:B3"/>
    <mergeCell ref="DC1:DD1"/>
    <mergeCell ref="CK1:CL1"/>
    <mergeCell ref="CN1:CO1"/>
    <mergeCell ref="CQ1:CR1"/>
    <mergeCell ref="CT1:CU1"/>
    <mergeCell ref="CW1:CX1"/>
    <mergeCell ref="CZ1:DA1"/>
    <mergeCell ref="BS1:BT1"/>
    <mergeCell ref="BV1:BW1"/>
    <mergeCell ref="BY1:BZ1"/>
    <mergeCell ref="CB1:CC1"/>
    <mergeCell ref="CE1:CF1"/>
  </mergeCells>
  <pageMargins left="0.43307086614173201" right="0.15748031496063" top="0.74803149606299202" bottom="0.196850393700787" header="0.12" footer="0.15748031496063"/>
  <pageSetup paperSize="9" orientation="landscape" r:id="rId1"/>
  <headerFooter alignWithMargins="0">
    <oddHeader xml:space="preserve">&amp;C&amp;"Arial,Bold"&amp;12Bihar Education Project Council, Patna&amp;"Arial,Regular"&amp;10
Proposed Activities under Management in Financial Year- 2014-15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MED_2014-15 (Final Budget)</vt:lpstr>
      <vt:lpstr>'MED_2014-15 (Final Budget)'!Print_Titles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R. S. Singh</cp:lastModifiedBy>
  <dcterms:created xsi:type="dcterms:W3CDTF">2014-06-06T06:00:58Z</dcterms:created>
  <dcterms:modified xsi:type="dcterms:W3CDTF">2014-06-06T06:08:21Z</dcterms:modified>
</cp:coreProperties>
</file>